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ohnheyes/Documents/Documents/BFA/Event Reports/Event reports 2025/"/>
    </mc:Choice>
  </mc:AlternateContent>
  <xr:revisionPtr revIDLastSave="0" documentId="8_{08D3DDFA-DC2D-B74A-BEDC-2829EAE4C589}" xr6:coauthVersionLast="36" xr6:coauthVersionMax="36" xr10:uidLastSave="{00000000-0000-0000-0000-000000000000}"/>
  <bookViews>
    <workbookView xWindow="0" yWindow="500" windowWidth="27720" windowHeight="14380" xr2:uid="{C95A2FBA-47DE-4026-9767-39D28C84ED96}"/>
  </bookViews>
  <sheets>
    <sheet name="North Sails Super Series" sheetId="1" r:id="rId1"/>
    <sheet name="Points" sheetId="12" r:id="rId2"/>
    <sheet name="Northern Traveller Series" sheetId="11" r:id="rId3"/>
    <sheet name="West Kirby" sheetId="9" r:id="rId4"/>
    <sheet name="Blithfeld" sheetId="10" r:id="rId5"/>
    <sheet name="UK Masters Thorpe Bay" sheetId="2" r:id="rId6"/>
    <sheet name="Scottish Nationals Largs" sheetId="3" r:id="rId7"/>
    <sheet name="Oper Christchurch" sheetId="4" r:id="rId8"/>
    <sheet name="UK Nationals WPSA" sheetId="5" r:id="rId9"/>
    <sheet name="Open Bosham" sheetId="6" r:id="rId10"/>
    <sheet name="Northerns WRSC" sheetId="13" r:id="rId11"/>
    <sheet name="Open Rutland" sheetId="7" r:id="rId12"/>
    <sheet name="Open Warsash" sheetId="8" r:id="rId13"/>
  </sheets>
  <definedNames>
    <definedName name="_xlnm.Print_Area" localSheetId="0">'North Sails Super Series'!$A$1:$O$74</definedName>
    <definedName name="_xlnm.Print_Area" localSheetId="2">'Northern Traveller Series'!$A$1:$K$25</definedName>
    <definedName name="_xlnm.Print_Area" localSheetId="9">'Open Bosham'!$A$3:$J$30</definedName>
    <definedName name="_xlnm.Print_Area" localSheetId="1">Points!$A$1:$L$58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" i="1" l="1"/>
  <c r="O73" i="1" s="1"/>
  <c r="M50" i="1"/>
  <c r="O50" i="1" s="1"/>
  <c r="M62" i="1"/>
  <c r="O62" i="1" s="1"/>
  <c r="M57" i="1"/>
  <c r="O57" i="1" s="1"/>
  <c r="M64" i="1"/>
  <c r="O64" i="1" s="1"/>
  <c r="K20" i="11"/>
  <c r="K21" i="11"/>
  <c r="I14" i="11"/>
  <c r="K14" i="11" s="1"/>
  <c r="I15" i="11"/>
  <c r="K15" i="11" s="1"/>
  <c r="I16" i="11"/>
  <c r="K16" i="11" s="1"/>
  <c r="I17" i="11"/>
  <c r="K17" i="11" s="1"/>
  <c r="I18" i="11"/>
  <c r="K18" i="11" s="1"/>
  <c r="I20" i="11"/>
  <c r="I21" i="11"/>
  <c r="M54" i="1"/>
  <c r="O54" i="1" s="1"/>
  <c r="M46" i="1"/>
  <c r="O46" i="1" s="1"/>
  <c r="M26" i="1"/>
  <c r="O26" i="1" s="1"/>
  <c r="M48" i="1"/>
  <c r="O48" i="1" s="1"/>
  <c r="M30" i="1"/>
  <c r="O30" i="1" s="1"/>
  <c r="M28" i="1"/>
  <c r="O28" i="1" s="1"/>
  <c r="M22" i="1"/>
  <c r="O22" i="1" s="1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4" i="4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2" i="2"/>
  <c r="S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2" i="5"/>
  <c r="L58" i="12"/>
  <c r="L56" i="12"/>
  <c r="L51" i="12"/>
  <c r="L47" i="12"/>
  <c r="L46" i="12"/>
  <c r="L43" i="12"/>
  <c r="L39" i="12"/>
  <c r="L33" i="12"/>
  <c r="K8" i="6"/>
  <c r="K10" i="6"/>
  <c r="K12" i="6"/>
  <c r="K14" i="6"/>
  <c r="K16" i="6"/>
  <c r="K18" i="6"/>
  <c r="K20" i="6"/>
  <c r="K22" i="6"/>
  <c r="K24" i="6"/>
  <c r="K26" i="6"/>
  <c r="K28" i="6"/>
  <c r="K30" i="6"/>
  <c r="K6" i="6"/>
  <c r="M43" i="1"/>
  <c r="O43" i="1" s="1"/>
  <c r="M44" i="1"/>
  <c r="O44" i="1" s="1"/>
  <c r="M45" i="1"/>
  <c r="O45" i="1" s="1"/>
  <c r="M47" i="1"/>
  <c r="O47" i="1" s="1"/>
  <c r="M49" i="1"/>
  <c r="O49" i="1" s="1"/>
  <c r="M53" i="1"/>
  <c r="O53" i="1" s="1"/>
  <c r="M42" i="1"/>
  <c r="O42" i="1" s="1"/>
  <c r="M40" i="1"/>
  <c r="O40" i="1" s="1"/>
  <c r="L53" i="12"/>
  <c r="L49" i="12"/>
  <c r="L57" i="12"/>
  <c r="L55" i="12"/>
  <c r="L42" i="12"/>
  <c r="L50" i="12"/>
  <c r="L40" i="12"/>
  <c r="L48" i="12"/>
  <c r="L35" i="12"/>
  <c r="L41" i="12"/>
  <c r="L30" i="12"/>
  <c r="L28" i="12"/>
  <c r="L37" i="12"/>
  <c r="L34" i="12"/>
  <c r="L27" i="12"/>
  <c r="L32" i="12"/>
  <c r="L26" i="12"/>
  <c r="L24" i="12"/>
  <c r="L21" i="12"/>
  <c r="L17" i="12"/>
  <c r="L16" i="12"/>
  <c r="L54" i="12"/>
  <c r="L29" i="12"/>
  <c r="L45" i="12"/>
  <c r="L20" i="12"/>
  <c r="L19" i="12"/>
  <c r="L52" i="12"/>
  <c r="L31" i="12"/>
  <c r="L36" i="12"/>
  <c r="L14" i="12"/>
  <c r="L44" i="12"/>
  <c r="L25" i="12"/>
  <c r="L38" i="12"/>
  <c r="L10" i="12"/>
  <c r="L12" i="12"/>
  <c r="L9" i="12"/>
  <c r="L15" i="12"/>
  <c r="L8" i="12"/>
  <c r="L22" i="12"/>
  <c r="L23" i="12"/>
  <c r="L13" i="12"/>
  <c r="L18" i="12"/>
  <c r="L5" i="12"/>
  <c r="L6" i="12"/>
  <c r="L4" i="12"/>
  <c r="L3" i="12"/>
  <c r="L11" i="12"/>
  <c r="L7" i="12"/>
  <c r="L2" i="12"/>
  <c r="M3" i="3"/>
  <c r="M4" i="3"/>
  <c r="M5" i="3"/>
  <c r="M2" i="3"/>
  <c r="M52" i="1"/>
  <c r="O52" i="1" s="1"/>
  <c r="M41" i="1"/>
  <c r="O41" i="1" s="1"/>
  <c r="M55" i="1"/>
  <c r="O55" i="1" s="1"/>
  <c r="M31" i="1"/>
  <c r="O31" i="1" s="1"/>
  <c r="M61" i="1"/>
  <c r="O61" i="1" s="1"/>
  <c r="M63" i="1"/>
  <c r="O63" i="1" s="1"/>
  <c r="M66" i="1"/>
  <c r="O66" i="1" s="1"/>
  <c r="M68" i="1"/>
  <c r="O68" i="1" s="1"/>
  <c r="M70" i="1"/>
  <c r="O70" i="1" s="1"/>
  <c r="M33" i="1"/>
  <c r="O33" i="1" s="1"/>
  <c r="M37" i="1"/>
  <c r="O37" i="1" s="1"/>
  <c r="M23" i="1"/>
  <c r="O23" i="1" s="1"/>
  <c r="M27" i="1"/>
  <c r="O27" i="1" s="1"/>
  <c r="M58" i="1"/>
  <c r="O58" i="1" s="1"/>
  <c r="M38" i="1"/>
  <c r="O38" i="1" s="1"/>
  <c r="M36" i="1"/>
  <c r="O36" i="1" s="1"/>
  <c r="M51" i="1"/>
  <c r="O51" i="1" s="1"/>
  <c r="M19" i="1"/>
  <c r="O19" i="1" s="1"/>
  <c r="M18" i="1"/>
  <c r="O18" i="1" s="1"/>
  <c r="M32" i="1"/>
  <c r="O32" i="1" s="1"/>
  <c r="I4" i="11"/>
  <c r="K4" i="11" s="1"/>
  <c r="I11" i="11"/>
  <c r="K11" i="11" s="1"/>
  <c r="I12" i="11"/>
  <c r="K12" i="11" s="1"/>
  <c r="I19" i="11"/>
  <c r="K19" i="11" s="1"/>
  <c r="I5" i="11"/>
  <c r="K5" i="11" s="1"/>
  <c r="I6" i="11"/>
  <c r="K6" i="11" s="1"/>
  <c r="I8" i="11"/>
  <c r="K8" i="11" s="1"/>
  <c r="I13" i="11"/>
  <c r="K13" i="11" s="1"/>
  <c r="I9" i="11"/>
  <c r="K9" i="11" s="1"/>
  <c r="I7" i="11"/>
  <c r="K7" i="11" s="1"/>
  <c r="I10" i="11"/>
  <c r="K10" i="11" s="1"/>
  <c r="I3" i="11"/>
  <c r="K3" i="11" s="1"/>
  <c r="L5" i="3"/>
  <c r="L4" i="3"/>
  <c r="L3" i="3"/>
  <c r="L2" i="3"/>
  <c r="M13" i="1"/>
  <c r="O13" i="1" s="1"/>
  <c r="M5" i="1"/>
  <c r="O5" i="1" s="1"/>
  <c r="M14" i="1"/>
  <c r="O14" i="1" s="1"/>
  <c r="M9" i="1"/>
  <c r="O9" i="1" s="1"/>
  <c r="M16" i="1"/>
  <c r="O16" i="1" s="1"/>
  <c r="M24" i="1"/>
  <c r="O24" i="1" s="1"/>
  <c r="M25" i="1"/>
  <c r="O25" i="1" s="1"/>
  <c r="M15" i="1"/>
  <c r="O15" i="1" s="1"/>
  <c r="M6" i="1"/>
  <c r="O6" i="1" s="1"/>
  <c r="M8" i="1"/>
  <c r="O8" i="1" s="1"/>
  <c r="M10" i="1"/>
  <c r="O10" i="1" s="1"/>
  <c r="M29" i="1"/>
  <c r="O29" i="1" s="1"/>
  <c r="M11" i="1"/>
  <c r="O11" i="1" s="1"/>
  <c r="M7" i="1"/>
  <c r="O7" i="1" s="1"/>
  <c r="M56" i="1"/>
  <c r="O56" i="1" s="1"/>
  <c r="M59" i="1"/>
  <c r="O59" i="1" s="1"/>
  <c r="M60" i="1"/>
  <c r="O60" i="1" s="1"/>
  <c r="M21" i="1"/>
  <c r="O21" i="1" s="1"/>
  <c r="M17" i="1"/>
  <c r="O17" i="1" s="1"/>
  <c r="M65" i="1"/>
  <c r="O65" i="1" s="1"/>
  <c r="M35" i="1"/>
  <c r="O35" i="1" s="1"/>
  <c r="M34" i="1"/>
  <c r="O34" i="1" s="1"/>
  <c r="M20" i="1"/>
  <c r="O20" i="1" s="1"/>
  <c r="M67" i="1"/>
  <c r="O67" i="1" s="1"/>
  <c r="M69" i="1"/>
  <c r="O69" i="1" s="1"/>
  <c r="M71" i="1"/>
  <c r="O71" i="1" s="1"/>
  <c r="M72" i="1"/>
  <c r="O72" i="1" s="1"/>
  <c r="M39" i="1"/>
  <c r="O39" i="1" s="1"/>
  <c r="M12" i="1"/>
  <c r="O12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<sst xmlns="http://schemas.openxmlformats.org/spreadsheetml/2006/main" count="958" uniqueCount="309">
  <si>
    <t>Sail Number</t>
  </si>
  <si>
    <t>Total</t>
  </si>
  <si>
    <t>Discard</t>
  </si>
  <si>
    <t>Final</t>
  </si>
  <si>
    <t>Grand Master</t>
  </si>
  <si>
    <t>Nick Craig</t>
  </si>
  <si>
    <t>Warsash Burchfield Frensham LOS</t>
  </si>
  <si>
    <t>Grand Grand Master</t>
  </si>
  <si>
    <t>Lawrence Crispin</t>
  </si>
  <si>
    <t>Stone SC</t>
  </si>
  <si>
    <t>John Greenwood</t>
  </si>
  <si>
    <t>West Kirby SC</t>
  </si>
  <si>
    <t>Allen Burrell</t>
  </si>
  <si>
    <t>TBYC</t>
  </si>
  <si>
    <t>Tim Carver</t>
  </si>
  <si>
    <t>Warsash</t>
  </si>
  <si>
    <t>Under 29</t>
  </si>
  <si>
    <t>Alex Farrall</t>
  </si>
  <si>
    <t>Grand Grandmaster</t>
  </si>
  <si>
    <t>Kristian Sjoberg</t>
  </si>
  <si>
    <t>NJK</t>
  </si>
  <si>
    <t>(27/DNS)</t>
  </si>
  <si>
    <t>Richard Sharp</t>
  </si>
  <si>
    <t>Emsworth SC</t>
  </si>
  <si>
    <t>Simon Percival</t>
  </si>
  <si>
    <t>Christchurch</t>
  </si>
  <si>
    <t>John Mackie</t>
  </si>
  <si>
    <t>Blithfield SC</t>
  </si>
  <si>
    <t>Martin Hughes</t>
  </si>
  <si>
    <t>(29/BFD)</t>
  </si>
  <si>
    <t>27/OCS</t>
  </si>
  <si>
    <t>Michael De Courcy</t>
  </si>
  <si>
    <t>HISC</t>
  </si>
  <si>
    <t>Fergus Allan</t>
  </si>
  <si>
    <t>Loch Earn SC</t>
  </si>
  <si>
    <t>Master</t>
  </si>
  <si>
    <t>Roman Khodykin</t>
  </si>
  <si>
    <t>Tom Gissane</t>
  </si>
  <si>
    <t>Tewkesbury</t>
  </si>
  <si>
    <t>(26/RET)</t>
  </si>
  <si>
    <t>John Simpson</t>
  </si>
  <si>
    <t>Blackwater</t>
  </si>
  <si>
    <t>Nick Daniels</t>
  </si>
  <si>
    <t>James Cole</t>
  </si>
  <si>
    <t>Warsash SC</t>
  </si>
  <si>
    <t>John Heyes</t>
  </si>
  <si>
    <t>Legend</t>
  </si>
  <si>
    <t>David Kitchen</t>
  </si>
  <si>
    <t>Dalgety Bay SC</t>
  </si>
  <si>
    <t>Senior</t>
  </si>
  <si>
    <t>Bruce Spratt</t>
  </si>
  <si>
    <t>Jonathan Pyke</t>
  </si>
  <si>
    <t>Hayling Island SC</t>
  </si>
  <si>
    <t>Sander Kooij</t>
  </si>
  <si>
    <t>Paul Carrington</t>
  </si>
  <si>
    <t>NBYC</t>
  </si>
  <si>
    <t>Mark Petty-Mayor</t>
  </si>
  <si>
    <t>Ivan Burden</t>
  </si>
  <si>
    <t>(29/DNC)</t>
  </si>
  <si>
    <t>29/DNC</t>
  </si>
  <si>
    <t>Rob Fisher</t>
  </si>
  <si>
    <t>Highcliffe Sailing Club</t>
  </si>
  <si>
    <t>Robin Grange</t>
  </si>
  <si>
    <t>(29/RET)</t>
  </si>
  <si>
    <t>27/RET</t>
  </si>
  <si>
    <t>Super Legend</t>
  </si>
  <si>
    <t>Howard Sellars</t>
  </si>
  <si>
    <t>Rank</t>
  </si>
  <si>
    <t>Sail</t>
  </si>
  <si>
    <t>Name</t>
  </si>
  <si>
    <t>Helm</t>
  </si>
  <si>
    <t>Club</t>
  </si>
  <si>
    <t>Race 1</t>
  </si>
  <si>
    <t>Race 2</t>
  </si>
  <si>
    <t>Race 3</t>
  </si>
  <si>
    <t>Race 4</t>
  </si>
  <si>
    <t>Race 5</t>
  </si>
  <si>
    <t>Race 6</t>
  </si>
  <si>
    <t>Score</t>
  </si>
  <si>
    <t>Scottish Nationals
Largs</t>
  </si>
  <si>
    <t>UK Masters
Thorpe Bay</t>
  </si>
  <si>
    <t>Open
Christchurch</t>
  </si>
  <si>
    <t>Open
Bosham</t>
  </si>
  <si>
    <t>Inlands
Rutland</t>
  </si>
  <si>
    <t xml:space="preserve">Open
Warsash </t>
  </si>
  <si>
    <t>OFFICIAL SPONSOR OF 
THE BRITISH FINN ASSOCIATION</t>
  </si>
  <si>
    <t>Class</t>
  </si>
  <si>
    <t>SailNo</t>
  </si>
  <si>
    <t>Helm / Crew</t>
  </si>
  <si>
    <t>R1</t>
  </si>
  <si>
    <t>R2</t>
  </si>
  <si>
    <t>R3</t>
  </si>
  <si>
    <t>R4</t>
  </si>
  <si>
    <t>Nett</t>
  </si>
  <si>
    <t>1st</t>
  </si>
  <si>
    <t>Finn</t>
  </si>
  <si>
    <t>WKSC</t>
  </si>
  <si>
    <t>2nd</t>
  </si>
  <si>
    <t>3rd</t>
  </si>
  <si>
    <t>Jean-Louis Simons</t>
  </si>
  <si>
    <t>(5 DNC)</t>
  </si>
  <si>
    <t>5 DNC</t>
  </si>
  <si>
    <t>4th</t>
  </si>
  <si>
    <t>Robert Temple</t>
  </si>
  <si>
    <t>WRSC</t>
  </si>
  <si>
    <t>Soeren Vonsild</t>
  </si>
  <si>
    <t>Guy Cokill</t>
  </si>
  <si>
    <t>Alistair Banks</t>
  </si>
  <si>
    <t>Rutland</t>
  </si>
  <si>
    <t>DNS</t>
  </si>
  <si>
    <t>DNF</t>
  </si>
  <si>
    <t>Northern Traveller Series</t>
  </si>
  <si>
    <t>West Kirby
 Open</t>
  </si>
  <si>
    <t>Blithfield 
Open</t>
  </si>
  <si>
    <t>Ullswater
Daffodil</t>
  </si>
  <si>
    <t>Northerns
WRSC</t>
  </si>
  <si>
    <t>Robert temple</t>
  </si>
  <si>
    <t>Andy Couch</t>
  </si>
  <si>
    <t>Richard Smith?</t>
  </si>
  <si>
    <t>Event not sailed</t>
  </si>
  <si>
    <t>HelmName</t>
  </si>
  <si>
    <t>R5</t>
  </si>
  <si>
    <t>R6</t>
  </si>
  <si>
    <t>After R1</t>
  </si>
  <si>
    <t>After R2</t>
  </si>
  <si>
    <t>After R3</t>
  </si>
  <si>
    <t>(20.0 OCS)</t>
  </si>
  <si>
    <t>Alex Atkins</t>
  </si>
  <si>
    <t>(20.0 DNC)</t>
  </si>
  <si>
    <t>20.0 DNC</t>
  </si>
  <si>
    <t>Russell New</t>
  </si>
  <si>
    <t>(20.0 DNF)</t>
  </si>
  <si>
    <t>Richard Crane</t>
  </si>
  <si>
    <t>Richard Phillips</t>
  </si>
  <si>
    <t>Jeremy Drummond</t>
  </si>
  <si>
    <t>William Chalker</t>
  </si>
  <si>
    <t>Peter Blick</t>
  </si>
  <si>
    <t>Andy Denison</t>
  </si>
  <si>
    <t>Russel New</t>
  </si>
  <si>
    <t>Richard Philips</t>
  </si>
  <si>
    <t>Peter Blink</t>
  </si>
  <si>
    <t>GBR</t>
  </si>
  <si>
    <t>GGM</t>
  </si>
  <si>
    <t>Christchurch SC</t>
  </si>
  <si>
    <t>GM</t>
  </si>
  <si>
    <t>NED</t>
  </si>
  <si>
    <t>Joost Houweling</t>
  </si>
  <si>
    <t>K.W.V. de Kaag</t>
  </si>
  <si>
    <t>West Kirby SC &amp; Blithfield SC</t>
  </si>
  <si>
    <t>Thorpe Bay YC</t>
  </si>
  <si>
    <t>(RET [34.0])</t>
  </si>
  <si>
    <t>(DNC [34.0])</t>
  </si>
  <si>
    <t>Emsworth Slipper SC</t>
  </si>
  <si>
    <t>Open</t>
  </si>
  <si>
    <t>Tewkesbury / Nefyn</t>
  </si>
  <si>
    <t>Remko Boot</t>
  </si>
  <si>
    <t>KWV De Kaag</t>
  </si>
  <si>
    <t>Mark Macdonald</t>
  </si>
  <si>
    <t>Mengeham Rythe SC</t>
  </si>
  <si>
    <t>JPN 9</t>
  </si>
  <si>
    <t>Tim Tavinor</t>
  </si>
  <si>
    <t>(DNS [34.0])</t>
  </si>
  <si>
    <t>Olly Hopkins</t>
  </si>
  <si>
    <t>Garry Phare</t>
  </si>
  <si>
    <t>Royal Torbay YC</t>
  </si>
  <si>
    <t>Simon Philbrick</t>
  </si>
  <si>
    <t>Poole YC</t>
  </si>
  <si>
    <t>GbR</t>
  </si>
  <si>
    <t>AUS</t>
  </si>
  <si>
    <t>Bob Buchanan</t>
  </si>
  <si>
    <t>Port Cygnet SC</t>
  </si>
  <si>
    <t>Christopher Boshier</t>
  </si>
  <si>
    <t>DNC [34.0]</t>
  </si>
  <si>
    <t>AUS 3</t>
  </si>
  <si>
    <t>Philip Smith</t>
  </si>
  <si>
    <t>RYA</t>
  </si>
  <si>
    <t>Russell Ward</t>
  </si>
  <si>
    <t>NED 67</t>
  </si>
  <si>
    <t>NED 68</t>
  </si>
  <si>
    <t>Mark MacDonald</t>
  </si>
  <si>
    <t>UK Nationals
Weymouth</t>
  </si>
  <si>
    <t>AUS 6</t>
  </si>
  <si>
    <t>Points</t>
  </si>
  <si>
    <t>GBR74</t>
  </si>
  <si>
    <t>Total
Points</t>
  </si>
  <si>
    <t>Finn Open Meeting 2025</t>
  </si>
  <si>
    <t>Entrant</t>
  </si>
  <si>
    <t>Boat</t>
  </si>
  <si>
    <t>Sail No.</t>
  </si>
  <si>
    <t>RYA PN</t>
  </si>
  <si>
    <t>GBR21</t>
  </si>
  <si>
    <t>5th</t>
  </si>
  <si>
    <t>GBR68</t>
  </si>
  <si>
    <t>Shaun Hopkins</t>
  </si>
  <si>
    <t>772 / 22</t>
  </si>
  <si>
    <t>6th</t>
  </si>
  <si>
    <t>10th</t>
  </si>
  <si>
    <t>7th</t>
  </si>
  <si>
    <t>Matthew Walker</t>
  </si>
  <si>
    <t>GBR192</t>
  </si>
  <si>
    <t>RET</t>
  </si>
  <si>
    <t>Tokyo 2020</t>
  </si>
  <si>
    <t>GBR-13</t>
  </si>
  <si>
    <t>8th</t>
  </si>
  <si>
    <t>James Symons</t>
  </si>
  <si>
    <t>Jersey Girl</t>
  </si>
  <si>
    <t>9th</t>
  </si>
  <si>
    <t>DNC</t>
  </si>
  <si>
    <t>Owen Davies</t>
  </si>
  <si>
    <t>Finnal Fling</t>
  </si>
  <si>
    <t>Paul Metcalfe</t>
  </si>
  <si>
    <t>578 / 14</t>
  </si>
  <si>
    <t>-</t>
  </si>
  <si>
    <t>11th</t>
  </si>
  <si>
    <t>Dick Pratt</t>
  </si>
  <si>
    <t>Air Pocket</t>
  </si>
  <si>
    <t>GBR545</t>
  </si>
  <si>
    <t>12th</t>
  </si>
  <si>
    <t>Mike Stringer</t>
  </si>
  <si>
    <t>Petalita</t>
  </si>
  <si>
    <t>GBR 792</t>
  </si>
  <si>
    <t>Andy Hockey</t>
  </si>
  <si>
    <t>Discard applied after 5 events</t>
  </si>
  <si>
    <t>Peter Metcalfe</t>
  </si>
  <si>
    <t>Category</t>
  </si>
  <si>
    <t>U29</t>
  </si>
  <si>
    <t>L</t>
  </si>
  <si>
    <t>?</t>
  </si>
  <si>
    <r>
      <rPr>
        <b/>
        <sz val="37"/>
        <rFont val="Arial"/>
        <family val="2"/>
      </rPr>
      <t xml:space="preserve">WRSC
</t>
    </r>
    <r>
      <rPr>
        <b/>
        <sz val="15.5"/>
        <rFont val="Arial"/>
        <family val="2"/>
      </rPr>
      <t xml:space="preserve">WRSC FINN Northen Championship 2025 Overall
</t>
    </r>
    <r>
      <rPr>
        <b/>
        <sz val="8.5"/>
        <rFont val="Arial"/>
        <family val="2"/>
      </rPr>
      <t>Sailed: 7, Discards: 1, To count: 6, Entries: 16, Scoring system: Appendix A</t>
    </r>
  </si>
  <si>
    <t>Sail No</t>
  </si>
  <si>
    <r>
      <rPr>
        <b/>
        <sz val="8.5"/>
        <rFont val="Arial"/>
        <family val="2"/>
      </rPr>
      <t>Club</t>
    </r>
  </si>
  <si>
    <t>Helm Name</t>
  </si>
  <si>
    <r>
      <rPr>
        <b/>
        <sz val="8.5"/>
        <rFont val="Arial"/>
        <family val="2"/>
      </rPr>
      <t>R1</t>
    </r>
  </si>
  <si>
    <r>
      <rPr>
        <b/>
        <sz val="8.5"/>
        <rFont val="Arial"/>
        <family val="2"/>
      </rPr>
      <t>R2</t>
    </r>
  </si>
  <si>
    <r>
      <rPr>
        <b/>
        <sz val="8.5"/>
        <rFont val="Arial"/>
        <family val="2"/>
      </rPr>
      <t>R3</t>
    </r>
  </si>
  <si>
    <r>
      <rPr>
        <b/>
        <sz val="8.5"/>
        <rFont val="Arial"/>
        <family val="2"/>
      </rPr>
      <t>R4</t>
    </r>
  </si>
  <si>
    <r>
      <rPr>
        <b/>
        <sz val="8.5"/>
        <rFont val="Arial"/>
        <family val="2"/>
      </rPr>
      <t>R5</t>
    </r>
  </si>
  <si>
    <r>
      <rPr>
        <b/>
        <sz val="8.5"/>
        <rFont val="Arial"/>
        <family val="2"/>
      </rPr>
      <t>R6</t>
    </r>
  </si>
  <si>
    <r>
      <rPr>
        <b/>
        <sz val="8.5"/>
        <rFont val="Arial"/>
        <family val="2"/>
      </rPr>
      <t>R7</t>
    </r>
  </si>
  <si>
    <r>
      <rPr>
        <b/>
        <sz val="8.5"/>
        <rFont val="Arial"/>
        <family val="2"/>
      </rPr>
      <t>Total</t>
    </r>
  </si>
  <si>
    <r>
      <rPr>
        <b/>
        <sz val="8.5"/>
        <rFont val="Arial"/>
        <family val="2"/>
      </rPr>
      <t>Nett</t>
    </r>
  </si>
  <si>
    <r>
      <rPr>
        <sz val="8.5"/>
        <rFont val="Arial"/>
        <family val="2"/>
      </rPr>
      <t>GBR 5</t>
    </r>
  </si>
  <si>
    <r>
      <rPr>
        <sz val="8.5"/>
        <rFont val="Arial"/>
        <family val="2"/>
      </rPr>
      <t>Blithfield Sailing Club</t>
    </r>
  </si>
  <si>
    <r>
      <rPr>
        <sz val="8.5"/>
        <rFont val="Arial"/>
        <family val="2"/>
      </rPr>
      <t>GBR 8</t>
    </r>
  </si>
  <si>
    <r>
      <rPr>
        <sz val="8.5"/>
        <rFont val="Arial"/>
        <family val="2"/>
      </rPr>
      <t>Warsash Sailing Club</t>
    </r>
  </si>
  <si>
    <r>
      <rPr>
        <sz val="8.5"/>
        <rFont val="Arial"/>
        <family val="2"/>
      </rPr>
      <t>Tim Carver</t>
    </r>
  </si>
  <si>
    <r>
      <rPr>
        <sz val="8.5"/>
        <rFont val="Arial"/>
        <family val="2"/>
      </rPr>
      <t>GBR 35</t>
    </r>
  </si>
  <si>
    <r>
      <rPr>
        <sz val="8.5"/>
        <rFont val="Arial"/>
        <family val="2"/>
      </rPr>
      <t>West Riding SC</t>
    </r>
  </si>
  <si>
    <r>
      <rPr>
        <sz val="8.5"/>
        <rFont val="Arial"/>
        <family val="2"/>
      </rPr>
      <t>Soeren Vonslid</t>
    </r>
  </si>
  <si>
    <r>
      <rPr>
        <sz val="8.5"/>
        <rFont val="Arial"/>
        <family val="2"/>
      </rPr>
      <t xml:space="preserve">(6.0
</t>
    </r>
    <r>
      <rPr>
        <sz val="8.5"/>
        <rFont val="Arial"/>
        <family val="2"/>
      </rPr>
      <t>)</t>
    </r>
  </si>
  <si>
    <r>
      <rPr>
        <sz val="8.5"/>
        <rFont val="Arial"/>
        <family val="2"/>
      </rPr>
      <t>GBR 761</t>
    </r>
  </si>
  <si>
    <r>
      <rPr>
        <sz val="8.5"/>
        <rFont val="Arial"/>
        <family val="2"/>
      </rPr>
      <t>Guy Cokill</t>
    </r>
  </si>
  <si>
    <r>
      <rPr>
        <sz val="8.5"/>
        <rFont val="Arial"/>
        <family val="2"/>
      </rPr>
      <t>GBR 51</t>
    </r>
  </si>
  <si>
    <r>
      <rPr>
        <sz val="8.5"/>
        <rFont val="Arial"/>
        <family val="2"/>
      </rPr>
      <t>Dalgety Bay Sailing Club</t>
    </r>
  </si>
  <si>
    <r>
      <rPr>
        <sz val="8.5"/>
        <rFont val="Arial"/>
        <family val="2"/>
      </rPr>
      <t>David Kitchen</t>
    </r>
  </si>
  <si>
    <r>
      <rPr>
        <sz val="8.5"/>
        <rFont val="Arial"/>
        <family val="2"/>
      </rPr>
      <t>GBR 72</t>
    </r>
  </si>
  <si>
    <r>
      <rPr>
        <sz val="8.5"/>
        <rFont val="Arial"/>
        <family val="2"/>
      </rPr>
      <t>Southport Sailing Club</t>
    </r>
  </si>
  <si>
    <r>
      <rPr>
        <sz val="8.5"/>
        <rFont val="Arial"/>
        <family val="2"/>
      </rPr>
      <t>Richard Beswick-C alvert</t>
    </r>
  </si>
  <si>
    <r>
      <rPr>
        <sz val="8.5"/>
        <rFont val="Arial"/>
        <family val="2"/>
      </rPr>
      <t xml:space="preserve">(17.0
</t>
    </r>
    <r>
      <rPr>
        <sz val="8.5"/>
        <rFont val="Arial"/>
        <family val="2"/>
      </rPr>
      <t xml:space="preserve">DNS
</t>
    </r>
    <r>
      <rPr>
        <sz val="8.5"/>
        <rFont val="Arial"/>
        <family val="2"/>
      </rPr>
      <t>)</t>
    </r>
  </si>
  <si>
    <r>
      <rPr>
        <sz val="8.5"/>
        <rFont val="Arial"/>
        <family val="2"/>
      </rPr>
      <t>GBR 42</t>
    </r>
  </si>
  <si>
    <r>
      <rPr>
        <sz val="8.5"/>
        <rFont val="Arial"/>
        <family val="2"/>
      </rPr>
      <t>Richard Philips</t>
    </r>
  </si>
  <si>
    <r>
      <rPr>
        <sz val="8.5"/>
        <rFont val="Arial"/>
        <family val="2"/>
      </rPr>
      <t xml:space="preserve">(11.0
</t>
    </r>
    <r>
      <rPr>
        <sz val="8.5"/>
        <rFont val="Arial"/>
        <family val="2"/>
      </rPr>
      <t>)</t>
    </r>
  </si>
  <si>
    <r>
      <rPr>
        <sz val="8.5"/>
        <rFont val="Arial"/>
        <family val="2"/>
      </rPr>
      <t>GBR 654</t>
    </r>
  </si>
  <si>
    <r>
      <rPr>
        <sz val="8.5"/>
        <rFont val="Arial"/>
        <family val="2"/>
      </rPr>
      <t>Shaun Pickersgill</t>
    </r>
  </si>
  <si>
    <r>
      <rPr>
        <sz val="8.5"/>
        <rFont val="Arial"/>
        <family val="2"/>
      </rPr>
      <t xml:space="preserve">(17.0
</t>
    </r>
    <r>
      <rPr>
        <sz val="8.5"/>
        <rFont val="Arial"/>
        <family val="2"/>
      </rPr>
      <t xml:space="preserve">DNF
</t>
    </r>
    <r>
      <rPr>
        <sz val="8.5"/>
        <rFont val="Arial"/>
        <family val="2"/>
      </rPr>
      <t>)</t>
    </r>
  </si>
  <si>
    <r>
      <rPr>
        <sz val="8.5"/>
        <rFont val="Arial"/>
        <family val="2"/>
      </rPr>
      <t xml:space="preserve">17.0
</t>
    </r>
    <r>
      <rPr>
        <sz val="8.5"/>
        <rFont val="Arial"/>
        <family val="2"/>
      </rPr>
      <t>DN F</t>
    </r>
  </si>
  <si>
    <r>
      <rPr>
        <sz val="8.5"/>
        <rFont val="Arial"/>
        <family val="2"/>
      </rPr>
      <t xml:space="preserve">AUS 3
</t>
    </r>
    <r>
      <rPr>
        <sz val="8.5"/>
        <rFont val="Arial"/>
        <family val="2"/>
      </rPr>
      <t>/ GBR 689</t>
    </r>
  </si>
  <si>
    <r>
      <rPr>
        <sz val="8.5"/>
        <rFont val="Arial"/>
        <family val="2"/>
      </rPr>
      <t>RYA</t>
    </r>
  </si>
  <si>
    <r>
      <rPr>
        <sz val="8.5"/>
        <rFont val="Arial"/>
        <family val="2"/>
      </rPr>
      <t>Phil Smith</t>
    </r>
  </si>
  <si>
    <r>
      <rPr>
        <sz val="8.5"/>
        <rFont val="Arial"/>
        <family val="2"/>
      </rPr>
      <t xml:space="preserve">17.0
</t>
    </r>
    <r>
      <rPr>
        <sz val="8.5"/>
        <rFont val="Arial"/>
        <family val="2"/>
      </rPr>
      <t>DN S</t>
    </r>
  </si>
  <si>
    <r>
      <rPr>
        <sz val="8.5"/>
        <rFont val="Arial"/>
        <family val="2"/>
      </rPr>
      <t>GBR 817</t>
    </r>
  </si>
  <si>
    <r>
      <rPr>
        <sz val="8.5"/>
        <rFont val="Arial"/>
        <family val="2"/>
      </rPr>
      <t>West Riding Sailing Club</t>
    </r>
  </si>
  <si>
    <r>
      <rPr>
        <sz val="8.5"/>
        <rFont val="Arial"/>
        <family val="2"/>
      </rPr>
      <t>Alistair Banks</t>
    </r>
  </si>
  <si>
    <r>
      <rPr>
        <sz val="8.5"/>
        <rFont val="Arial"/>
        <family val="2"/>
      </rPr>
      <t xml:space="preserve">17.0
</t>
    </r>
    <r>
      <rPr>
        <sz val="8.5"/>
        <rFont val="Arial"/>
        <family val="2"/>
      </rPr>
      <t>DNS</t>
    </r>
  </si>
  <si>
    <r>
      <rPr>
        <sz val="8.5"/>
        <rFont val="Arial"/>
        <family val="2"/>
      </rPr>
      <t>GBR 555</t>
    </r>
  </si>
  <si>
    <r>
      <rPr>
        <sz val="8.5"/>
        <rFont val="Arial"/>
        <family val="2"/>
      </rPr>
      <t>Neil Whittaker</t>
    </r>
  </si>
  <si>
    <r>
      <rPr>
        <sz val="8.5"/>
        <rFont val="Arial"/>
        <family val="2"/>
      </rPr>
      <t>GBR 79</t>
    </r>
  </si>
  <si>
    <r>
      <rPr>
        <sz val="8.5"/>
        <rFont val="Arial"/>
        <family val="2"/>
      </rPr>
      <t>Andy Coach</t>
    </r>
  </si>
  <si>
    <r>
      <rPr>
        <sz val="8.5"/>
        <rFont val="Arial"/>
        <family val="2"/>
      </rPr>
      <t xml:space="preserve">104.
</t>
    </r>
    <r>
      <rPr>
        <sz val="8.5"/>
        <rFont val="Arial"/>
        <family val="2"/>
      </rPr>
      <t>0</t>
    </r>
  </si>
  <si>
    <r>
      <rPr>
        <sz val="8.5"/>
        <rFont val="Arial"/>
        <family val="2"/>
      </rPr>
      <t>GBR 499</t>
    </r>
  </si>
  <si>
    <r>
      <rPr>
        <sz val="8.5"/>
        <rFont val="Arial"/>
        <family val="2"/>
      </rPr>
      <t>Andrew Langdan</t>
    </r>
  </si>
  <si>
    <r>
      <rPr>
        <sz val="8.5"/>
        <rFont val="Arial"/>
        <family val="2"/>
      </rPr>
      <t>GBR 651</t>
    </r>
  </si>
  <si>
    <r>
      <rPr>
        <sz val="8.5"/>
        <rFont val="Arial"/>
        <family val="2"/>
      </rPr>
      <t>Rutland Sailing Club</t>
    </r>
  </si>
  <si>
    <r>
      <rPr>
        <sz val="8.5"/>
        <rFont val="Arial"/>
        <family val="2"/>
      </rPr>
      <t>Simon Cowood</t>
    </r>
  </si>
  <si>
    <r>
      <rPr>
        <sz val="8.5"/>
        <rFont val="Arial"/>
        <family val="2"/>
      </rPr>
      <t xml:space="preserve">102.
</t>
    </r>
    <r>
      <rPr>
        <sz val="8.5"/>
        <rFont val="Arial"/>
        <family val="2"/>
      </rPr>
      <t>0</t>
    </r>
  </si>
  <si>
    <r>
      <rPr>
        <sz val="8.5"/>
        <rFont val="Arial"/>
        <family val="2"/>
      </rPr>
      <t>GBR 68</t>
    </r>
  </si>
  <si>
    <r>
      <rPr>
        <sz val="8.5"/>
        <rFont val="Arial"/>
        <family val="2"/>
      </rPr>
      <t>John Mackie</t>
    </r>
  </si>
  <si>
    <r>
      <rPr>
        <sz val="8.5"/>
        <rFont val="Arial"/>
        <family val="2"/>
      </rPr>
      <t>GBR 59</t>
    </r>
  </si>
  <si>
    <r>
      <rPr>
        <sz val="8.5"/>
        <rFont val="Arial"/>
        <family val="2"/>
      </rPr>
      <t xml:space="preserve">Tewkesbury CSC /
</t>
    </r>
    <r>
      <rPr>
        <sz val="8.5"/>
        <rFont val="Arial"/>
        <family val="2"/>
      </rPr>
      <t>Nefyn</t>
    </r>
  </si>
  <si>
    <r>
      <rPr>
        <sz val="8.5"/>
        <rFont val="Arial"/>
        <family val="2"/>
      </rPr>
      <t>Tom Gissane</t>
    </r>
  </si>
  <si>
    <t>Soeren Vonslid</t>
  </si>
  <si>
    <t>Shaun Pickersgill</t>
  </si>
  <si>
    <t>Phil Smith</t>
  </si>
  <si>
    <t>Neil Whittaker</t>
  </si>
  <si>
    <t>13th</t>
  </si>
  <si>
    <t>Andrew Langdan</t>
  </si>
  <si>
    <t>14th</t>
  </si>
  <si>
    <t>Simon Cowood</t>
  </si>
  <si>
    <t>Christchurch Sailing Club</t>
  </si>
  <si>
    <t>Guy Corkill</t>
  </si>
  <si>
    <t>Richard Beswick-Calvert</t>
  </si>
  <si>
    <t>Neil Whittiker</t>
  </si>
  <si>
    <t>Aus 3/GBR 689</t>
  </si>
  <si>
    <t>Andrew Langdon</t>
  </si>
  <si>
    <t>Mathew Webb</t>
  </si>
  <si>
    <t>Richard Smith</t>
  </si>
  <si>
    <t>Patrick Keen</t>
  </si>
  <si>
    <t xml:space="preserve">   Rob Smith </t>
  </si>
  <si>
    <t xml:space="preserve"> North Sails Super Series 2025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</si>
</sst>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);\(0.0\)"/>
    <numFmt numFmtId="165" formatCode="0.0"/>
  </numFmts>
  <fonts count="2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5"/>
      <color rgb="FFFFFFFF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1"/>
      <color rgb="FFEE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3D3D3D"/>
      <name val="Arial"/>
      <family val="2"/>
    </font>
    <font>
      <b/>
      <sz val="10"/>
      <color rgb="FF3D3D3D"/>
      <name val="Arial"/>
      <family val="2"/>
    </font>
    <font>
      <b/>
      <sz val="11"/>
      <name val="Aptos Narrow"/>
      <family val="2"/>
      <scheme val="minor"/>
    </font>
    <font>
      <sz val="10"/>
      <color rgb="FF888888"/>
      <name val="Arial"/>
      <family val="2"/>
    </font>
    <font>
      <i/>
      <sz val="10"/>
      <color rgb="FFAAAAAA"/>
      <name val="Courier New"/>
      <family val="3"/>
    </font>
    <font>
      <i/>
      <strike/>
      <sz val="10"/>
      <color rgb="FFAAAAAA"/>
      <name val="Courier New"/>
      <family val="3"/>
    </font>
    <font>
      <b/>
      <sz val="37"/>
      <name val="Arial"/>
      <family val="2"/>
    </font>
    <font>
      <b/>
      <sz val="15.5"/>
      <name val="Arial"/>
      <family val="2"/>
    </font>
    <font>
      <b/>
      <sz val="8.5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8.5"/>
      <name val="Arial"/>
      <family val="2"/>
    </font>
    <font>
      <sz val="8.5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u/>
      <sz val="24"/>
      <color theme="1"/>
      <name val="Aptos Narrow (Body)_x0000_"/>
    </font>
    <font>
      <b/>
      <u/>
      <sz val="20"/>
      <color theme="1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24994659260841701"/>
        <bgColor indexed="64"/>
      </patternFill>
    </fill>
    <fill>
      <patternFill patternType="solid">
        <fgColor rgb="FFAAAAFF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rgb="FFBBBB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2FA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DA6841"/>
        <bgColor indexed="64"/>
      </patternFill>
    </fill>
    <fill>
      <patternFill patternType="solid">
        <fgColor rgb="FF6A91C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AAAAFF"/>
      </patternFill>
    </fill>
  </fills>
  <borders count="15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indent="3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right" indent="3"/>
    </xf>
    <xf numFmtId="0" fontId="0" fillId="0" borderId="8" xfId="0" applyBorder="1" applyAlignment="1">
      <alignment horizontal="right" indent="3"/>
    </xf>
    <xf numFmtId="0" fontId="0" fillId="0" borderId="7" xfId="0" applyBorder="1" applyAlignment="1">
      <alignment horizontal="right" indent="1"/>
    </xf>
    <xf numFmtId="0" fontId="2" fillId="0" borderId="7" xfId="0" applyFont="1" applyBorder="1" applyAlignment="1">
      <alignment horizontal="right" indent="1"/>
    </xf>
    <xf numFmtId="0" fontId="1" fillId="0" borderId="7" xfId="0" applyFon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0" xfId="0" applyAlignment="1">
      <alignment horizontal="right" indent="1"/>
    </xf>
    <xf numFmtId="0" fontId="2" fillId="0" borderId="0" xfId="0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0" fillId="0" borderId="1" xfId="0" applyBorder="1" applyAlignment="1">
      <alignment horizontal="right" indent="1"/>
    </xf>
    <xf numFmtId="0" fontId="0" fillId="2" borderId="7" xfId="0" applyFill="1" applyBorder="1" applyAlignment="1">
      <alignment horizontal="right" indent="1"/>
    </xf>
    <xf numFmtId="0" fontId="0" fillId="2" borderId="0" xfId="0" applyFill="1" applyAlignment="1">
      <alignment horizontal="right" indent="1"/>
    </xf>
    <xf numFmtId="0" fontId="0" fillId="3" borderId="0" xfId="0" applyFill="1" applyAlignment="1">
      <alignment horizontal="right" indent="1"/>
    </xf>
    <xf numFmtId="0" fontId="0" fillId="2" borderId="0" xfId="0" applyFill="1"/>
    <xf numFmtId="0" fontId="0" fillId="3" borderId="7" xfId="0" applyFill="1" applyBorder="1" applyAlignment="1">
      <alignment horizontal="right" indent="1"/>
    </xf>
    <xf numFmtId="0" fontId="0" fillId="4" borderId="0" xfId="0" applyFill="1"/>
    <xf numFmtId="0" fontId="3" fillId="4" borderId="0" xfId="0" applyFont="1" applyFill="1" applyAlignment="1">
      <alignment horizontal="left" vertical="center" wrapText="1"/>
    </xf>
    <xf numFmtId="0" fontId="4" fillId="5" borderId="10" xfId="1" applyFill="1" applyBorder="1" applyAlignment="1">
      <alignment horizontal="center" vertical="top" wrapText="1"/>
    </xf>
    <xf numFmtId="14" fontId="5" fillId="5" borderId="11" xfId="0" applyNumberFormat="1" applyFont="1" applyFill="1" applyBorder="1" applyAlignment="1">
      <alignment horizontal="center" vertical="top" wrapText="1"/>
    </xf>
    <xf numFmtId="0" fontId="6" fillId="6" borderId="9" xfId="0" applyFont="1" applyFill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0" fillId="0" borderId="0" xfId="0" applyAlignment="1">
      <alignment horizontal="left" vertical="center"/>
    </xf>
    <xf numFmtId="0" fontId="1" fillId="8" borderId="4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indent="1"/>
    </xf>
    <xf numFmtId="0" fontId="2" fillId="2" borderId="0" xfId="0" applyFont="1" applyFill="1" applyAlignment="1">
      <alignment horizontal="right" indent="1"/>
    </xf>
    <xf numFmtId="0" fontId="0" fillId="0" borderId="5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8" borderId="0" xfId="0" applyFill="1"/>
    <xf numFmtId="0" fontId="7" fillId="5" borderId="9" xfId="0" applyFont="1" applyFill="1" applyBorder="1" applyAlignment="1">
      <alignment horizontal="center" vertical="top" wrapText="1"/>
    </xf>
    <xf numFmtId="0" fontId="8" fillId="5" borderId="9" xfId="1" applyFont="1" applyFill="1" applyBorder="1" applyAlignment="1">
      <alignment horizontal="center" vertical="top" wrapText="1"/>
    </xf>
    <xf numFmtId="0" fontId="9" fillId="0" borderId="0" xfId="0" applyFont="1"/>
    <xf numFmtId="0" fontId="10" fillId="6" borderId="9" xfId="0" applyFont="1" applyFill="1" applyBorder="1" applyAlignment="1">
      <alignment vertical="top" wrapText="1"/>
    </xf>
    <xf numFmtId="14" fontId="7" fillId="5" borderId="9" xfId="0" applyNumberFormat="1" applyFont="1" applyFill="1" applyBorder="1" applyAlignment="1">
      <alignment horizontal="center" vertical="top" wrapText="1"/>
    </xf>
    <xf numFmtId="0" fontId="10" fillId="7" borderId="9" xfId="0" applyFont="1" applyFill="1" applyBorder="1" applyAlignment="1">
      <alignment vertical="top" wrapText="1"/>
    </xf>
    <xf numFmtId="0" fontId="10" fillId="6" borderId="9" xfId="0" applyFont="1" applyFill="1" applyBorder="1" applyAlignment="1">
      <alignment horizontal="center" vertical="top" wrapText="1"/>
    </xf>
    <xf numFmtId="0" fontId="10" fillId="7" borderId="9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11" fillId="0" borderId="7" xfId="0" applyFont="1" applyBorder="1" applyAlignment="1">
      <alignment horizontal="right" indent="1"/>
    </xf>
    <xf numFmtId="0" fontId="11" fillId="0" borderId="0" xfId="0" applyFont="1" applyAlignment="1">
      <alignment horizontal="right" indent="1"/>
    </xf>
    <xf numFmtId="0" fontId="1" fillId="0" borderId="4" xfId="0" applyFont="1" applyBorder="1" applyAlignment="1">
      <alignment vertical="center" wrapText="1"/>
    </xf>
    <xf numFmtId="0" fontId="0" fillId="0" borderId="7" xfId="0" applyBorder="1"/>
    <xf numFmtId="1" fontId="0" fillId="0" borderId="0" xfId="0" applyNumberFormat="1"/>
    <xf numFmtId="1" fontId="1" fillId="0" borderId="0" xfId="0" applyNumberFormat="1" applyFont="1" applyAlignment="1">
      <alignment horizontal="right"/>
    </xf>
    <xf numFmtId="1" fontId="1" fillId="0" borderId="0" xfId="0" applyNumberFormat="1" applyFont="1"/>
    <xf numFmtId="1" fontId="12" fillId="0" borderId="0" xfId="0" applyNumberFormat="1" applyFont="1" applyAlignment="1">
      <alignment horizontal="right"/>
    </xf>
    <xf numFmtId="0" fontId="13" fillId="10" borderId="0" xfId="0" applyFont="1" applyFill="1" applyAlignment="1">
      <alignment vertical="top" wrapText="1"/>
    </xf>
    <xf numFmtId="0" fontId="13" fillId="11" borderId="0" xfId="0" applyFont="1" applyFill="1" applyAlignment="1">
      <alignment vertical="top" wrapText="1"/>
    </xf>
    <xf numFmtId="0" fontId="13" fillId="12" borderId="0" xfId="0" applyFont="1" applyFill="1" applyAlignment="1">
      <alignment vertical="top" wrapText="1"/>
    </xf>
    <xf numFmtId="0" fontId="13" fillId="13" borderId="0" xfId="0" applyFont="1" applyFill="1" applyAlignment="1">
      <alignment vertical="top" wrapText="1"/>
    </xf>
    <xf numFmtId="0" fontId="9" fillId="9" borderId="0" xfId="0" applyFont="1" applyFill="1"/>
    <xf numFmtId="0" fontId="13" fillId="9" borderId="0" xfId="0" applyFont="1" applyFill="1" applyAlignment="1">
      <alignment vertical="top" wrapText="1"/>
    </xf>
    <xf numFmtId="0" fontId="13" fillId="14" borderId="0" xfId="0" applyFont="1" applyFill="1" applyAlignment="1">
      <alignment vertical="top" wrapText="1"/>
    </xf>
    <xf numFmtId="0" fontId="14" fillId="10" borderId="0" xfId="0" applyFont="1" applyFill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14" fillId="14" borderId="0" xfId="0" applyFont="1" applyFill="1" applyAlignment="1">
      <alignment horizontal="center" vertical="center" wrapText="1"/>
    </xf>
    <xf numFmtId="1" fontId="1" fillId="0" borderId="0" xfId="0" applyNumberFormat="1" applyFont="1" applyAlignment="1">
      <alignment horizontal="right" vertical="center"/>
    </xf>
    <xf numFmtId="0" fontId="2" fillId="3" borderId="7" xfId="0" applyFont="1" applyFill="1" applyBorder="1" applyAlignment="1">
      <alignment horizontal="right" indent="1"/>
    </xf>
    <xf numFmtId="0" fontId="2" fillId="3" borderId="0" xfId="0" applyFont="1" applyFill="1" applyAlignment="1">
      <alignment horizontal="right" indent="1"/>
    </xf>
    <xf numFmtId="0" fontId="2" fillId="3" borderId="7" xfId="0" applyFont="1" applyFill="1" applyBorder="1"/>
    <xf numFmtId="0" fontId="15" fillId="3" borderId="7" xfId="0" applyFont="1" applyFill="1" applyBorder="1" applyAlignment="1">
      <alignment horizontal="right" indent="1"/>
    </xf>
    <xf numFmtId="0" fontId="2" fillId="3" borderId="0" xfId="0" applyFont="1" applyFill="1"/>
    <xf numFmtId="0" fontId="15" fillId="3" borderId="0" xfId="0" applyFont="1" applyFill="1" applyAlignment="1">
      <alignment horizontal="right" indent="1"/>
    </xf>
    <xf numFmtId="0" fontId="7" fillId="0" borderId="0" xfId="0" applyFont="1" applyAlignment="1">
      <alignment vertical="center" wrapText="1"/>
    </xf>
    <xf numFmtId="0" fontId="8" fillId="9" borderId="0" xfId="1" applyFont="1" applyFill="1" applyAlignment="1">
      <alignment horizontal="left" vertical="top" wrapText="1"/>
    </xf>
    <xf numFmtId="16" fontId="16" fillId="9" borderId="0" xfId="0" applyNumberFormat="1" applyFont="1" applyFill="1" applyAlignment="1">
      <alignment horizontal="left" vertical="top" wrapText="1"/>
    </xf>
    <xf numFmtId="0" fontId="10" fillId="15" borderId="0" xfId="0" applyFont="1" applyFill="1" applyAlignment="1">
      <alignment horizontal="left" vertical="top" wrapText="1"/>
    </xf>
    <xf numFmtId="0" fontId="17" fillId="15" borderId="0" xfId="0" applyFont="1" applyFill="1" applyAlignment="1">
      <alignment horizontal="left" vertical="top" wrapText="1"/>
    </xf>
    <xf numFmtId="0" fontId="18" fillId="15" borderId="0" xfId="0" applyFont="1" applyFill="1" applyAlignment="1">
      <alignment horizontal="left" vertical="top" wrapText="1"/>
    </xf>
    <xf numFmtId="0" fontId="10" fillId="9" borderId="0" xfId="0" applyFont="1" applyFill="1" applyAlignment="1">
      <alignment horizontal="left" vertical="top" wrapText="1"/>
    </xf>
    <xf numFmtId="0" fontId="17" fillId="9" borderId="0" xfId="0" applyFont="1" applyFill="1" applyAlignment="1">
      <alignment horizontal="left" vertical="top" wrapText="1"/>
    </xf>
    <xf numFmtId="0" fontId="18" fillId="9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right" indent="1"/>
    </xf>
    <xf numFmtId="0" fontId="0" fillId="3" borderId="0" xfId="0" applyFill="1"/>
    <xf numFmtId="0" fontId="2" fillId="2" borderId="7" xfId="0" applyFont="1" applyFill="1" applyBorder="1" applyAlignment="1">
      <alignment horizontal="right" indent="1"/>
    </xf>
    <xf numFmtId="0" fontId="0" fillId="0" borderId="7" xfId="0" applyBorder="1" applyAlignment="1">
      <alignment horizontal="left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22" fillId="16" borderId="12" xfId="0" applyFont="1" applyFill="1" applyBorder="1" applyAlignment="1">
      <alignment horizontal="left" vertical="center" wrapText="1"/>
    </xf>
    <xf numFmtId="0" fontId="21" fillId="16" borderId="12" xfId="0" applyFont="1" applyFill="1" applyBorder="1" applyAlignment="1">
      <alignment vertical="center" wrapText="1"/>
    </xf>
    <xf numFmtId="0" fontId="22" fillId="16" borderId="12" xfId="0" applyFont="1" applyFill="1" applyBorder="1" applyAlignment="1">
      <alignment horizontal="center" vertical="center" wrapText="1"/>
    </xf>
    <xf numFmtId="0" fontId="22" fillId="16" borderId="12" xfId="0" applyFont="1" applyFill="1" applyBorder="1" applyAlignment="1">
      <alignment horizontal="righ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vertical="center" wrapText="1"/>
    </xf>
    <xf numFmtId="164" fontId="25" fillId="0" borderId="12" xfId="0" applyNumberFormat="1" applyFont="1" applyBorder="1" applyAlignment="1">
      <alignment horizontal="left" vertical="center" shrinkToFit="1"/>
    </xf>
    <xf numFmtId="165" fontId="25" fillId="0" borderId="12" xfId="0" applyNumberFormat="1" applyFont="1" applyBorder="1" applyAlignment="1">
      <alignment horizontal="left" vertical="center" shrinkToFit="1"/>
    </xf>
    <xf numFmtId="165" fontId="25" fillId="0" borderId="12" xfId="0" applyNumberFormat="1" applyFont="1" applyBorder="1" applyAlignment="1">
      <alignment horizontal="center" vertical="center" shrinkToFit="1"/>
    </xf>
    <xf numFmtId="165" fontId="25" fillId="0" borderId="12" xfId="0" applyNumberFormat="1" applyFont="1" applyBorder="1" applyAlignment="1">
      <alignment horizontal="right" vertical="center" shrinkToFit="1"/>
    </xf>
    <xf numFmtId="0" fontId="23" fillId="0" borderId="12" xfId="0" applyFont="1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165" fontId="25" fillId="0" borderId="0" xfId="0" applyNumberFormat="1" applyFont="1" applyAlignment="1">
      <alignment horizontal="right" vertical="center" shrinkToFit="1"/>
    </xf>
    <xf numFmtId="165" fontId="25" fillId="0" borderId="0" xfId="0" applyNumberFormat="1" applyFont="1" applyAlignment="1">
      <alignment horizontal="center" vertical="center" shrinkToFit="1"/>
    </xf>
    <xf numFmtId="165" fontId="25" fillId="0" borderId="0" xfId="0" applyNumberFormat="1" applyFont="1" applyAlignment="1">
      <alignment horizontal="left" vertical="center" shrinkToFit="1"/>
    </xf>
    <xf numFmtId="0" fontId="24" fillId="0" borderId="0" xfId="0" applyFont="1" applyAlignment="1">
      <alignment horizontal="left" vertical="center" wrapText="1"/>
    </xf>
    <xf numFmtId="0" fontId="21" fillId="16" borderId="1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horizontal="center" vertical="top" wrapText="1"/>
    </xf>
    <xf numFmtId="0" fontId="10" fillId="9" borderId="0" xfId="0" applyFont="1" applyFill="1" applyAlignment="1">
      <alignment horizontal="left" vertical="top" wrapText="1"/>
    </xf>
    <xf numFmtId="0" fontId="10" fillId="15" borderId="0" xfId="0" applyFont="1" applyFill="1" applyAlignment="1">
      <alignment horizontal="left" vertical="top" wrapText="1"/>
    </xf>
    <xf numFmtId="0" fontId="7" fillId="9" borderId="0" xfId="0" applyFont="1" applyFill="1" applyAlignment="1">
      <alignment horizontal="left" vertical="top" wrapText="1"/>
    </xf>
    <xf numFmtId="165" fontId="25" fillId="0" borderId="13" xfId="0" applyNumberFormat="1" applyFont="1" applyBorder="1" applyAlignment="1">
      <alignment horizontal="left" vertical="center" shrinkToFit="1"/>
    </xf>
    <xf numFmtId="165" fontId="25" fillId="0" borderId="14" xfId="0" applyNumberFormat="1" applyFont="1" applyBorder="1" applyAlignment="1">
      <alignment horizontal="left" vertical="center" shrinkToFit="1"/>
    </xf>
    <xf numFmtId="0" fontId="0" fillId="0" borderId="0" xfId="0" applyAlignment="1">
      <alignment horizontal="left" vertical="center" wrapText="1"/>
    </xf>
    <xf numFmtId="0" fontId="22" fillId="16" borderId="13" xfId="0" applyFont="1" applyFill="1" applyBorder="1" applyAlignment="1">
      <alignment horizontal="left" vertical="center" wrapText="1"/>
    </xf>
    <xf numFmtId="0" fontId="22" fillId="16" borderId="14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502921</xdr:colOff>
      <xdr:row>1</xdr:row>
      <xdr:rowOff>179069</xdr:rowOff>
    </xdr:from>
    <xdr:to>
      <xdr:col>10</xdr:col>
      <xdr:colOff>362350</xdr:colOff>
      <xdr:row>1</xdr:row>
      <xdr:rowOff>504824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F223F1C-1CED-E797-4764-A02E82C93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03296" y="360044"/>
          <a:ext cx="3938034" cy="32575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664845</xdr:colOff>
      <xdr:row>0</xdr:row>
      <xdr:rowOff>104775</xdr:rowOff>
    </xdr:from>
    <xdr:to>
      <xdr:col>10</xdr:col>
      <xdr:colOff>582929</xdr:colOff>
      <xdr:row>0</xdr:row>
      <xdr:rowOff>1487638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286BF6-D6D0-5F11-2ABF-2075F38C9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1220" y="104775"/>
          <a:ext cx="2556509" cy="1382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shamsailingclub.com/race/63287" TargetMode="External"/><Relationship Id="rId2" Type="http://schemas.openxmlformats.org/officeDocument/2006/relationships/hyperlink" Target="https://www.boshamsailingclub.com/race/63285" TargetMode="External"/><Relationship Id="rId1" Type="http://schemas.openxmlformats.org/officeDocument/2006/relationships/hyperlink" Target="https://www.boshamsailingclub.com/race/63283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https://www.boshamsailingclub.com/race/63299" TargetMode="External"/><Relationship Id="rId4" Type="http://schemas.openxmlformats.org/officeDocument/2006/relationships/hyperlink" Target="https://www.boshamsailingclub.com/race/6329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ksc.org.uk/results/Finn%20Open%20Meeting%202025.htm" TargetMode="External"/><Relationship Id="rId2" Type="http://schemas.openxmlformats.org/officeDocument/2006/relationships/hyperlink" Target="https://wksc.org.uk/results/Finn%20Open%20Meeting%202025.htm" TargetMode="External"/><Relationship Id="rId1" Type="http://schemas.openxmlformats.org/officeDocument/2006/relationships/hyperlink" Target="https://wksc.org.uk/results/Finn%20Open%20Meeting%202025.htm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ksc.org.uk/results/Finn%20Open%20Meeting%202025.ht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ksc.org.uk/results/Finn%20Open%20Meeting%202025.htm" TargetMode="External"/><Relationship Id="rId1" Type="http://schemas.openxmlformats.org/officeDocument/2006/relationships/hyperlink" Target="https://wksc.org.uk/results/Finn%20Open%20Meeting%202025.ht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ilwave.com/results/CSC_Finn%20Southern_2025.htm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https://www.sailwave.com/results/CSC_Finn%20Southern_2025.htm" TargetMode="External"/><Relationship Id="rId1" Type="http://schemas.openxmlformats.org/officeDocument/2006/relationships/hyperlink" Target="https://www.sailwave.com/results/CSC_Finn%20Southern_2025.htm" TargetMode="External"/><Relationship Id="rId6" Type="http://schemas.openxmlformats.org/officeDocument/2006/relationships/hyperlink" Target="https://www.sailwave.com/results/CSC_Finn%20Southern_2025.htm" TargetMode="External"/><Relationship Id="rId5" Type="http://schemas.openxmlformats.org/officeDocument/2006/relationships/hyperlink" Target="https://www.sailwave.com/results/CSC_Finn%20Southern_2025.htm" TargetMode="External"/><Relationship Id="rId4" Type="http://schemas.openxmlformats.org/officeDocument/2006/relationships/hyperlink" Target="https://www.sailwave.com/results/CSC_Finn%20Southern_2025.ht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C30C-0ACE-4648-9B9A-825FFD7C8164}">
  <sheetPr>
    <pageSetUpPr fitToPage="1"/>
  </sheetPr>
  <dimension ref="A1:O74"/>
  <sheetViews>
    <sheetView tabSelected="1" workbookViewId="0">
      <selection activeCell="B1" sqref="B1:N1"/>
    </sheetView>
  </sheetViews>
  <sheetFormatPr baseColWidth="10" defaultColWidth="8.83203125" defaultRowHeight="14"/>
  <cols>
    <col min="2" max="2" width="21" customWidth="1"/>
    <col min="3" max="3" width="11.83203125" customWidth="1"/>
    <col min="4" max="4" width="11" style="2" customWidth="1"/>
    <col min="5" max="5" width="10.1640625" customWidth="1"/>
    <col min="6" max="6" width="10.83203125" customWidth="1"/>
    <col min="7" max="7" width="12.6640625" customWidth="1"/>
    <col min="8" max="8" width="10.1640625" customWidth="1"/>
    <col min="9" max="10" width="11.1640625" customWidth="1"/>
  </cols>
  <sheetData>
    <row r="1" spans="1:15" ht="49.75" customHeight="1">
      <c r="B1" s="125" t="s">
        <v>308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5" ht="61" customHeight="1">
      <c r="B2" s="1"/>
      <c r="C2" s="1"/>
      <c r="E2" s="25" t="s">
        <v>85</v>
      </c>
      <c r="F2" s="24"/>
      <c r="G2" s="24"/>
      <c r="H2" s="24"/>
      <c r="I2" s="24"/>
      <c r="J2" s="24"/>
      <c r="K2" s="24"/>
      <c r="L2" s="24"/>
      <c r="M2" s="24"/>
      <c r="N2" s="25" t="s">
        <v>85</v>
      </c>
    </row>
    <row r="3" spans="1:15" ht="12.5" customHeight="1" thickBot="1"/>
    <row r="4" spans="1:15" s="1" customFormat="1" ht="45" customHeight="1" thickTop="1" thickBot="1">
      <c r="B4" s="5" t="s">
        <v>69</v>
      </c>
      <c r="C4" s="8" t="s">
        <v>224</v>
      </c>
      <c r="D4" s="6" t="s">
        <v>0</v>
      </c>
      <c r="E4" s="7" t="s">
        <v>80</v>
      </c>
      <c r="F4" s="7" t="s">
        <v>79</v>
      </c>
      <c r="G4" s="49" t="s">
        <v>81</v>
      </c>
      <c r="H4" s="7" t="s">
        <v>180</v>
      </c>
      <c r="I4" s="7" t="s">
        <v>82</v>
      </c>
      <c r="J4" s="7" t="s">
        <v>115</v>
      </c>
      <c r="K4" s="7" t="s">
        <v>83</v>
      </c>
      <c r="L4" s="7" t="s">
        <v>84</v>
      </c>
      <c r="M4" s="8" t="s">
        <v>1</v>
      </c>
      <c r="N4" s="8" t="s">
        <v>2</v>
      </c>
      <c r="O4" s="6" t="s">
        <v>3</v>
      </c>
    </row>
    <row r="5" spans="1:15" ht="16" thickTop="1" thickBot="1">
      <c r="A5">
        <v>1</v>
      </c>
      <c r="B5" s="34" t="s">
        <v>10</v>
      </c>
      <c r="C5" s="84" t="s">
        <v>142</v>
      </c>
      <c r="D5" s="14">
        <v>5</v>
      </c>
      <c r="E5" s="11">
        <v>3</v>
      </c>
      <c r="F5" s="23">
        <v>1</v>
      </c>
      <c r="G5" s="50">
        <v>3</v>
      </c>
      <c r="H5" s="47">
        <v>5</v>
      </c>
      <c r="I5" s="83">
        <v>60</v>
      </c>
      <c r="J5" s="12">
        <v>1</v>
      </c>
      <c r="K5" s="12">
        <v>4</v>
      </c>
      <c r="L5" s="12">
        <v>0</v>
      </c>
      <c r="M5" s="13">
        <f t="shared" ref="M5:M36" si="0">SUM(E5:L5)</f>
        <v>77</v>
      </c>
      <c r="N5" s="11">
        <v>60</v>
      </c>
      <c r="O5" s="14">
        <f t="shared" ref="O5:O36" si="1">M5-N5</f>
        <v>17</v>
      </c>
    </row>
    <row r="6" spans="1:15" ht="16" thickTop="1" thickBot="1">
      <c r="A6">
        <v>2</v>
      </c>
      <c r="B6" s="35" t="s">
        <v>26</v>
      </c>
      <c r="C6" s="46" t="s">
        <v>144</v>
      </c>
      <c r="D6" s="18">
        <v>68</v>
      </c>
      <c r="E6" s="15">
        <v>10</v>
      </c>
      <c r="F6" s="21">
        <v>4</v>
      </c>
      <c r="G6">
        <v>10</v>
      </c>
      <c r="H6" s="48">
        <v>33</v>
      </c>
      <c r="I6" s="16">
        <v>2</v>
      </c>
      <c r="J6" s="16">
        <v>14</v>
      </c>
      <c r="K6" s="83">
        <v>60</v>
      </c>
      <c r="L6" s="12">
        <v>0</v>
      </c>
      <c r="M6" s="17">
        <f t="shared" si="0"/>
        <v>133</v>
      </c>
      <c r="N6" s="15">
        <v>60</v>
      </c>
      <c r="O6" s="18">
        <f t="shared" si="1"/>
        <v>73</v>
      </c>
    </row>
    <row r="7" spans="1:15" ht="16" thickTop="1" thickBot="1">
      <c r="A7">
        <v>3</v>
      </c>
      <c r="B7" s="35" t="s">
        <v>37</v>
      </c>
      <c r="C7" s="46" t="s">
        <v>35</v>
      </c>
      <c r="D7" s="18">
        <v>59</v>
      </c>
      <c r="E7" s="15">
        <v>15</v>
      </c>
      <c r="F7" s="21">
        <v>3</v>
      </c>
      <c r="G7">
        <v>7</v>
      </c>
      <c r="H7" s="48">
        <v>11</v>
      </c>
      <c r="I7" s="33">
        <v>60</v>
      </c>
      <c r="J7" s="16">
        <v>14</v>
      </c>
      <c r="K7" s="12">
        <v>60</v>
      </c>
      <c r="L7" s="12">
        <v>0</v>
      </c>
      <c r="M7" s="17">
        <f t="shared" si="0"/>
        <v>170</v>
      </c>
      <c r="N7" s="15">
        <v>60</v>
      </c>
      <c r="O7" s="18">
        <f t="shared" si="1"/>
        <v>110</v>
      </c>
    </row>
    <row r="8" spans="1:15" ht="16" thickTop="1" thickBot="1">
      <c r="A8">
        <v>4</v>
      </c>
      <c r="B8" s="35" t="s">
        <v>28</v>
      </c>
      <c r="C8" s="46" t="s">
        <v>142</v>
      </c>
      <c r="D8" s="18">
        <v>567</v>
      </c>
      <c r="E8" s="15">
        <v>11</v>
      </c>
      <c r="F8" s="20">
        <v>60</v>
      </c>
      <c r="G8">
        <v>11</v>
      </c>
      <c r="H8" s="48">
        <v>10</v>
      </c>
      <c r="I8" s="16">
        <v>6</v>
      </c>
      <c r="J8" s="16">
        <v>60</v>
      </c>
      <c r="K8" s="12">
        <v>14</v>
      </c>
      <c r="L8" s="12">
        <v>0</v>
      </c>
      <c r="M8" s="17">
        <f t="shared" si="0"/>
        <v>172</v>
      </c>
      <c r="N8" s="15">
        <v>60</v>
      </c>
      <c r="O8" s="18">
        <f t="shared" si="1"/>
        <v>112</v>
      </c>
    </row>
    <row r="9" spans="1:15" ht="16" thickTop="1" thickBot="1">
      <c r="A9">
        <v>5</v>
      </c>
      <c r="B9" s="35" t="s">
        <v>14</v>
      </c>
      <c r="C9" s="46" t="s">
        <v>142</v>
      </c>
      <c r="D9" s="18">
        <v>8</v>
      </c>
      <c r="E9" s="15">
        <v>5</v>
      </c>
      <c r="F9" s="20">
        <v>60</v>
      </c>
      <c r="G9" s="82">
        <v>6</v>
      </c>
      <c r="H9" s="81">
        <v>60</v>
      </c>
      <c r="I9" s="16">
        <v>60</v>
      </c>
      <c r="J9" s="16">
        <v>2</v>
      </c>
      <c r="K9" s="12">
        <v>5</v>
      </c>
      <c r="L9" s="12">
        <v>0</v>
      </c>
      <c r="M9" s="17">
        <f t="shared" si="0"/>
        <v>198</v>
      </c>
      <c r="N9" s="15">
        <v>60</v>
      </c>
      <c r="O9" s="18">
        <f t="shared" si="1"/>
        <v>138</v>
      </c>
    </row>
    <row r="10" spans="1:15" ht="16" thickTop="1" thickBot="1">
      <c r="A10">
        <v>6</v>
      </c>
      <c r="B10" s="35" t="s">
        <v>31</v>
      </c>
      <c r="C10" s="46" t="s">
        <v>142</v>
      </c>
      <c r="D10" s="18">
        <v>21</v>
      </c>
      <c r="E10" s="15">
        <v>12</v>
      </c>
      <c r="F10" s="20">
        <v>60</v>
      </c>
      <c r="G10">
        <v>8</v>
      </c>
      <c r="H10" s="48">
        <v>8</v>
      </c>
      <c r="I10" s="16">
        <v>1</v>
      </c>
      <c r="J10" s="16">
        <v>60</v>
      </c>
      <c r="K10" s="12">
        <v>60</v>
      </c>
      <c r="L10" s="12">
        <v>0</v>
      </c>
      <c r="M10" s="17">
        <f t="shared" si="0"/>
        <v>209</v>
      </c>
      <c r="N10" s="15">
        <v>60</v>
      </c>
      <c r="O10" s="18">
        <f t="shared" si="1"/>
        <v>149</v>
      </c>
    </row>
    <row r="11" spans="1:15" ht="16" thickTop="1" thickBot="1">
      <c r="A11">
        <v>7</v>
      </c>
      <c r="B11" s="35" t="s">
        <v>36</v>
      </c>
      <c r="C11" s="46" t="s">
        <v>35</v>
      </c>
      <c r="D11" s="18">
        <v>13</v>
      </c>
      <c r="E11" s="15">
        <v>14</v>
      </c>
      <c r="F11" s="20">
        <v>60</v>
      </c>
      <c r="G11">
        <v>4</v>
      </c>
      <c r="H11" s="48">
        <v>14</v>
      </c>
      <c r="I11" s="16">
        <v>7</v>
      </c>
      <c r="J11" s="16">
        <v>60</v>
      </c>
      <c r="K11" s="12">
        <v>60</v>
      </c>
      <c r="L11" s="12">
        <v>0</v>
      </c>
      <c r="M11" s="17">
        <f t="shared" si="0"/>
        <v>219</v>
      </c>
      <c r="N11" s="15">
        <v>60</v>
      </c>
      <c r="O11" s="18">
        <f t="shared" si="1"/>
        <v>159</v>
      </c>
    </row>
    <row r="12" spans="1:15" ht="16" thickTop="1" thickBot="1">
      <c r="A12">
        <v>8</v>
      </c>
      <c r="B12" s="35" t="s">
        <v>5</v>
      </c>
      <c r="C12" s="46" t="s">
        <v>144</v>
      </c>
      <c r="D12" s="18">
        <v>790</v>
      </c>
      <c r="E12" s="15">
        <v>1</v>
      </c>
      <c r="F12" s="20">
        <v>60</v>
      </c>
      <c r="G12">
        <v>1</v>
      </c>
      <c r="H12" s="81">
        <v>60</v>
      </c>
      <c r="I12" s="16">
        <v>60</v>
      </c>
      <c r="J12" s="16">
        <v>60</v>
      </c>
      <c r="K12" s="12">
        <v>1</v>
      </c>
      <c r="L12" s="12">
        <v>0</v>
      </c>
      <c r="M12" s="17">
        <f t="shared" si="0"/>
        <v>243</v>
      </c>
      <c r="N12" s="15">
        <v>60</v>
      </c>
      <c r="O12" s="18">
        <f t="shared" si="1"/>
        <v>183</v>
      </c>
    </row>
    <row r="13" spans="1:15" ht="16" thickTop="1" thickBot="1">
      <c r="A13">
        <v>9</v>
      </c>
      <c r="B13" s="35" t="s">
        <v>8</v>
      </c>
      <c r="C13" s="46" t="s">
        <v>142</v>
      </c>
      <c r="D13" s="18">
        <v>74</v>
      </c>
      <c r="E13" s="15">
        <v>2</v>
      </c>
      <c r="F13" s="20">
        <v>60</v>
      </c>
      <c r="G13">
        <v>2</v>
      </c>
      <c r="H13" s="48">
        <v>1</v>
      </c>
      <c r="I13" s="16">
        <v>60</v>
      </c>
      <c r="J13" s="16">
        <v>60</v>
      </c>
      <c r="K13" s="12">
        <v>60</v>
      </c>
      <c r="L13" s="12">
        <v>0</v>
      </c>
      <c r="M13" s="17">
        <f t="shared" si="0"/>
        <v>245</v>
      </c>
      <c r="N13" s="15">
        <v>60</v>
      </c>
      <c r="O13" s="18">
        <f t="shared" si="1"/>
        <v>185</v>
      </c>
    </row>
    <row r="14" spans="1:15" ht="16" thickTop="1" thickBot="1">
      <c r="A14">
        <v>10</v>
      </c>
      <c r="B14" s="35" t="s">
        <v>12</v>
      </c>
      <c r="C14" s="46" t="s">
        <v>142</v>
      </c>
      <c r="D14" s="18">
        <v>2</v>
      </c>
      <c r="E14" s="15">
        <v>4</v>
      </c>
      <c r="F14" s="20">
        <v>60</v>
      </c>
      <c r="G14" s="82">
        <v>60</v>
      </c>
      <c r="H14" s="48">
        <v>6</v>
      </c>
      <c r="I14" s="16">
        <v>60</v>
      </c>
      <c r="J14" s="16">
        <v>60</v>
      </c>
      <c r="K14" s="12">
        <v>2</v>
      </c>
      <c r="L14" s="12">
        <v>0</v>
      </c>
      <c r="M14" s="17">
        <f t="shared" si="0"/>
        <v>252</v>
      </c>
      <c r="N14" s="15">
        <v>60</v>
      </c>
      <c r="O14" s="18">
        <f t="shared" si="1"/>
        <v>192</v>
      </c>
    </row>
    <row r="15" spans="1:15" ht="16" thickTop="1" thickBot="1">
      <c r="A15">
        <v>11</v>
      </c>
      <c r="B15" s="35" t="s">
        <v>24</v>
      </c>
      <c r="C15" s="46" t="s">
        <v>144</v>
      </c>
      <c r="D15" s="18">
        <v>635</v>
      </c>
      <c r="E15" s="15">
        <v>9</v>
      </c>
      <c r="F15" s="20">
        <v>60</v>
      </c>
      <c r="G15" s="82">
        <v>60</v>
      </c>
      <c r="H15" s="81">
        <v>3</v>
      </c>
      <c r="I15" s="16">
        <v>60</v>
      </c>
      <c r="J15" s="16">
        <v>60</v>
      </c>
      <c r="K15" s="12">
        <v>3</v>
      </c>
      <c r="L15" s="12">
        <v>0</v>
      </c>
      <c r="M15" s="17">
        <f t="shared" si="0"/>
        <v>255</v>
      </c>
      <c r="N15" s="15">
        <v>60</v>
      </c>
      <c r="O15" s="18">
        <f t="shared" si="1"/>
        <v>195</v>
      </c>
    </row>
    <row r="16" spans="1:15" ht="16" thickTop="1" thickBot="1">
      <c r="A16">
        <v>12</v>
      </c>
      <c r="B16" s="35" t="s">
        <v>17</v>
      </c>
      <c r="C16" s="46" t="s">
        <v>225</v>
      </c>
      <c r="D16" s="18">
        <v>4</v>
      </c>
      <c r="E16" s="15">
        <v>6</v>
      </c>
      <c r="F16" s="20">
        <v>60</v>
      </c>
      <c r="G16" s="82">
        <v>60</v>
      </c>
      <c r="H16" s="81">
        <v>9</v>
      </c>
      <c r="I16" s="16">
        <v>60</v>
      </c>
      <c r="J16" s="16">
        <v>60</v>
      </c>
      <c r="K16" s="12">
        <v>6</v>
      </c>
      <c r="L16" s="12">
        <v>0</v>
      </c>
      <c r="M16" s="17">
        <f t="shared" si="0"/>
        <v>261</v>
      </c>
      <c r="N16" s="15">
        <v>60</v>
      </c>
      <c r="O16" s="18">
        <f t="shared" si="1"/>
        <v>201</v>
      </c>
    </row>
    <row r="17" spans="1:15" ht="16" thickTop="1" thickBot="1">
      <c r="A17">
        <v>13</v>
      </c>
      <c r="B17" s="35" t="s">
        <v>47</v>
      </c>
      <c r="C17" s="46" t="s">
        <v>226</v>
      </c>
      <c r="D17" s="18">
        <v>51</v>
      </c>
      <c r="E17" s="15">
        <v>20</v>
      </c>
      <c r="F17" s="21">
        <v>2</v>
      </c>
      <c r="G17" s="82">
        <v>60</v>
      </c>
      <c r="H17" s="81">
        <v>60</v>
      </c>
      <c r="I17" s="16">
        <v>60</v>
      </c>
      <c r="J17" s="16">
        <v>5</v>
      </c>
      <c r="K17" s="12">
        <v>60</v>
      </c>
      <c r="L17" s="12">
        <v>0</v>
      </c>
      <c r="M17" s="17">
        <f t="shared" si="0"/>
        <v>267</v>
      </c>
      <c r="N17" s="15">
        <v>60</v>
      </c>
      <c r="O17" s="18">
        <f t="shared" si="1"/>
        <v>207</v>
      </c>
    </row>
    <row r="18" spans="1:15" ht="16" thickTop="1" thickBot="1">
      <c r="A18">
        <v>14</v>
      </c>
      <c r="B18" s="35" t="s">
        <v>138</v>
      </c>
      <c r="C18" s="46" t="s">
        <v>35</v>
      </c>
      <c r="D18" s="18">
        <v>40</v>
      </c>
      <c r="E18" s="20">
        <v>60</v>
      </c>
      <c r="F18" s="21">
        <v>60</v>
      </c>
      <c r="G18">
        <v>9</v>
      </c>
      <c r="H18" s="81">
        <v>23</v>
      </c>
      <c r="I18" s="16">
        <v>60</v>
      </c>
      <c r="J18" s="16">
        <v>60</v>
      </c>
      <c r="K18" s="12">
        <v>11</v>
      </c>
      <c r="L18" s="12">
        <v>0</v>
      </c>
      <c r="M18" s="17">
        <f t="shared" si="0"/>
        <v>283</v>
      </c>
      <c r="N18" s="15">
        <v>60</v>
      </c>
      <c r="O18" s="18">
        <f t="shared" si="1"/>
        <v>223</v>
      </c>
    </row>
    <row r="19" spans="1:15" ht="16" thickTop="1" thickBot="1">
      <c r="A19">
        <v>15</v>
      </c>
      <c r="B19" s="35" t="s">
        <v>133</v>
      </c>
      <c r="C19" s="46" t="s">
        <v>226</v>
      </c>
      <c r="D19" s="18">
        <v>42</v>
      </c>
      <c r="E19" s="20">
        <v>60</v>
      </c>
      <c r="F19" s="21">
        <v>60</v>
      </c>
      <c r="G19">
        <v>14</v>
      </c>
      <c r="H19" s="81">
        <v>28</v>
      </c>
      <c r="I19" s="16">
        <v>60</v>
      </c>
      <c r="J19" s="16">
        <v>7</v>
      </c>
      <c r="K19" s="12">
        <v>60</v>
      </c>
      <c r="L19" s="12">
        <v>0</v>
      </c>
      <c r="M19" s="17">
        <f t="shared" si="0"/>
        <v>289</v>
      </c>
      <c r="N19" s="15">
        <v>60</v>
      </c>
      <c r="O19" s="18">
        <f t="shared" si="1"/>
        <v>229</v>
      </c>
    </row>
    <row r="20" spans="1:15" ht="16" thickTop="1" thickBot="1">
      <c r="A20">
        <v>16</v>
      </c>
      <c r="B20" s="35" t="s">
        <v>54</v>
      </c>
      <c r="C20" s="46" t="s">
        <v>144</v>
      </c>
      <c r="D20" s="18">
        <v>124</v>
      </c>
      <c r="E20" s="15">
        <v>24</v>
      </c>
      <c r="F20" s="20">
        <v>60</v>
      </c>
      <c r="G20">
        <v>12</v>
      </c>
      <c r="H20" s="81">
        <v>60</v>
      </c>
      <c r="I20" s="16">
        <v>60</v>
      </c>
      <c r="J20" s="16">
        <v>60</v>
      </c>
      <c r="K20" s="12">
        <v>13</v>
      </c>
      <c r="L20" s="12">
        <v>0</v>
      </c>
      <c r="M20" s="17">
        <f t="shared" si="0"/>
        <v>289</v>
      </c>
      <c r="N20" s="15">
        <v>60</v>
      </c>
      <c r="O20" s="18">
        <f t="shared" si="1"/>
        <v>229</v>
      </c>
    </row>
    <row r="21" spans="1:15" ht="16" thickTop="1" thickBot="1">
      <c r="A21">
        <v>17</v>
      </c>
      <c r="B21" s="35" t="s">
        <v>45</v>
      </c>
      <c r="C21" s="46" t="s">
        <v>142</v>
      </c>
      <c r="D21" s="18">
        <v>61</v>
      </c>
      <c r="E21" s="15">
        <v>19</v>
      </c>
      <c r="F21" s="20">
        <v>60</v>
      </c>
      <c r="G21">
        <v>15</v>
      </c>
      <c r="H21" s="48">
        <v>21</v>
      </c>
      <c r="I21" s="16">
        <v>60</v>
      </c>
      <c r="J21" s="16">
        <v>60</v>
      </c>
      <c r="K21" s="12">
        <v>60</v>
      </c>
      <c r="L21" s="12">
        <v>0</v>
      </c>
      <c r="M21" s="17">
        <f t="shared" si="0"/>
        <v>295</v>
      </c>
      <c r="N21" s="15">
        <v>60</v>
      </c>
      <c r="O21" s="18">
        <f t="shared" si="1"/>
        <v>235</v>
      </c>
    </row>
    <row r="22" spans="1:15" ht="16" thickTop="1" thickBot="1">
      <c r="A22">
        <v>18</v>
      </c>
      <c r="B22" s="35" t="s">
        <v>290</v>
      </c>
      <c r="C22" s="46" t="s">
        <v>142</v>
      </c>
      <c r="D22" s="18">
        <v>35</v>
      </c>
      <c r="E22" s="20">
        <v>60</v>
      </c>
      <c r="F22" s="21">
        <v>60</v>
      </c>
      <c r="G22" s="82">
        <v>60</v>
      </c>
      <c r="H22" s="81">
        <v>60</v>
      </c>
      <c r="I22" s="15">
        <v>60</v>
      </c>
      <c r="J22" s="16">
        <v>3</v>
      </c>
      <c r="K22" s="12">
        <v>8</v>
      </c>
      <c r="L22" s="12">
        <v>0</v>
      </c>
      <c r="M22" s="17">
        <f t="shared" si="0"/>
        <v>311</v>
      </c>
      <c r="N22" s="15">
        <v>60</v>
      </c>
      <c r="O22" s="18">
        <f t="shared" si="1"/>
        <v>251</v>
      </c>
    </row>
    <row r="23" spans="1:15" ht="16" thickTop="1" thickBot="1">
      <c r="A23">
        <v>19</v>
      </c>
      <c r="B23" s="35" t="s">
        <v>117</v>
      </c>
      <c r="C23" s="46" t="s">
        <v>35</v>
      </c>
      <c r="D23" s="18"/>
      <c r="E23" s="20">
        <v>60</v>
      </c>
      <c r="F23" s="21">
        <v>60</v>
      </c>
      <c r="G23" s="82">
        <v>60</v>
      </c>
      <c r="H23" s="81">
        <v>2</v>
      </c>
      <c r="I23" s="16">
        <v>60</v>
      </c>
      <c r="J23" s="16">
        <v>12</v>
      </c>
      <c r="K23" s="12">
        <v>60</v>
      </c>
      <c r="L23" s="12">
        <v>0</v>
      </c>
      <c r="M23" s="17">
        <f t="shared" si="0"/>
        <v>314</v>
      </c>
      <c r="N23" s="15">
        <v>60</v>
      </c>
      <c r="O23" s="18">
        <f t="shared" si="1"/>
        <v>254</v>
      </c>
    </row>
    <row r="24" spans="1:15" ht="16" thickTop="1" thickBot="1">
      <c r="A24">
        <v>20</v>
      </c>
      <c r="B24" s="35" t="s">
        <v>19</v>
      </c>
      <c r="C24" s="46" t="s">
        <v>142</v>
      </c>
      <c r="D24" s="18">
        <v>201</v>
      </c>
      <c r="E24" s="15">
        <v>7</v>
      </c>
      <c r="F24" s="20">
        <v>60</v>
      </c>
      <c r="G24" s="82">
        <v>60</v>
      </c>
      <c r="H24" s="81">
        <v>60</v>
      </c>
      <c r="I24" s="16">
        <v>60</v>
      </c>
      <c r="J24" s="16">
        <v>60</v>
      </c>
      <c r="K24" s="12">
        <v>7</v>
      </c>
      <c r="L24" s="12">
        <v>0</v>
      </c>
      <c r="M24" s="17">
        <f t="shared" si="0"/>
        <v>314</v>
      </c>
      <c r="N24" s="15">
        <v>60</v>
      </c>
      <c r="O24" s="18">
        <f t="shared" si="1"/>
        <v>254</v>
      </c>
    </row>
    <row r="25" spans="1:15" ht="16" thickTop="1" thickBot="1">
      <c r="A25">
        <v>21</v>
      </c>
      <c r="B25" s="35" t="s">
        <v>22</v>
      </c>
      <c r="C25" s="46" t="s">
        <v>144</v>
      </c>
      <c r="D25" s="18">
        <v>90</v>
      </c>
      <c r="E25" s="15">
        <v>8</v>
      </c>
      <c r="F25" s="20">
        <v>60</v>
      </c>
      <c r="G25" s="82">
        <v>60</v>
      </c>
      <c r="H25" s="81">
        <v>7</v>
      </c>
      <c r="I25" s="16">
        <v>60</v>
      </c>
      <c r="J25" s="16">
        <v>60</v>
      </c>
      <c r="K25" s="12">
        <v>60</v>
      </c>
      <c r="L25" s="12">
        <v>0</v>
      </c>
      <c r="M25" s="17">
        <f t="shared" si="0"/>
        <v>315</v>
      </c>
      <c r="N25" s="15">
        <v>60</v>
      </c>
      <c r="O25" s="18">
        <f t="shared" si="1"/>
        <v>255</v>
      </c>
    </row>
    <row r="26" spans="1:15" ht="16" thickTop="1" thickBot="1">
      <c r="A26">
        <v>22</v>
      </c>
      <c r="B26" s="35" t="s">
        <v>291</v>
      </c>
      <c r="C26" s="46" t="s">
        <v>35</v>
      </c>
      <c r="D26" s="18">
        <v>654</v>
      </c>
      <c r="E26" s="20">
        <v>60</v>
      </c>
      <c r="F26" s="21">
        <v>60</v>
      </c>
      <c r="G26" s="82">
        <v>60</v>
      </c>
      <c r="H26" s="81">
        <v>60</v>
      </c>
      <c r="I26" s="15">
        <v>60</v>
      </c>
      <c r="J26" s="16">
        <v>8</v>
      </c>
      <c r="K26" s="12">
        <v>10</v>
      </c>
      <c r="L26" s="12">
        <v>0</v>
      </c>
      <c r="M26" s="17">
        <f t="shared" si="0"/>
        <v>318</v>
      </c>
      <c r="N26" s="15">
        <v>60</v>
      </c>
      <c r="O26" s="18">
        <f t="shared" si="1"/>
        <v>258</v>
      </c>
    </row>
    <row r="27" spans="1:15" ht="16" thickTop="1" thickBot="1">
      <c r="A27">
        <v>23</v>
      </c>
      <c r="B27" s="35" t="s">
        <v>134</v>
      </c>
      <c r="C27" s="46" t="s">
        <v>142</v>
      </c>
      <c r="D27" s="18">
        <v>606</v>
      </c>
      <c r="E27" s="20">
        <v>60</v>
      </c>
      <c r="F27" s="21">
        <v>60</v>
      </c>
      <c r="G27">
        <v>16</v>
      </c>
      <c r="H27" s="81">
        <v>60</v>
      </c>
      <c r="I27" s="15">
        <v>4</v>
      </c>
      <c r="J27" s="16">
        <v>60</v>
      </c>
      <c r="K27" s="12">
        <v>60</v>
      </c>
      <c r="L27" s="12">
        <v>0</v>
      </c>
      <c r="M27" s="17">
        <f t="shared" si="0"/>
        <v>320</v>
      </c>
      <c r="N27" s="15">
        <v>60</v>
      </c>
      <c r="O27" s="18">
        <f t="shared" si="1"/>
        <v>260</v>
      </c>
    </row>
    <row r="28" spans="1:15" ht="16" thickTop="1" thickBot="1">
      <c r="A28">
        <v>24</v>
      </c>
      <c r="B28" s="35" t="s">
        <v>299</v>
      </c>
      <c r="C28" s="46" t="s">
        <v>144</v>
      </c>
      <c r="D28" s="18">
        <v>761</v>
      </c>
      <c r="E28" s="20">
        <v>60</v>
      </c>
      <c r="F28" s="21">
        <v>60</v>
      </c>
      <c r="G28" s="82">
        <v>60</v>
      </c>
      <c r="H28" s="81">
        <v>60</v>
      </c>
      <c r="I28" s="15">
        <v>60</v>
      </c>
      <c r="J28" s="16">
        <v>4</v>
      </c>
      <c r="K28" s="12">
        <v>17</v>
      </c>
      <c r="L28" s="12">
        <v>0</v>
      </c>
      <c r="M28" s="17">
        <f t="shared" si="0"/>
        <v>321</v>
      </c>
      <c r="N28" s="15">
        <v>60</v>
      </c>
      <c r="O28" s="18">
        <f t="shared" si="1"/>
        <v>261</v>
      </c>
    </row>
    <row r="29" spans="1:15" ht="16" thickTop="1" thickBot="1">
      <c r="A29">
        <v>25</v>
      </c>
      <c r="B29" s="35" t="s">
        <v>33</v>
      </c>
      <c r="C29" s="46" t="s">
        <v>144</v>
      </c>
      <c r="D29" s="18">
        <v>86</v>
      </c>
      <c r="E29" s="15">
        <v>13</v>
      </c>
      <c r="F29" s="20">
        <v>60</v>
      </c>
      <c r="G29" s="82">
        <v>60</v>
      </c>
      <c r="H29" s="81">
        <v>12</v>
      </c>
      <c r="I29" s="16">
        <v>60</v>
      </c>
      <c r="J29" s="16">
        <v>60</v>
      </c>
      <c r="K29" s="12">
        <v>60</v>
      </c>
      <c r="L29" s="12">
        <v>0</v>
      </c>
      <c r="M29" s="17">
        <f t="shared" si="0"/>
        <v>325</v>
      </c>
      <c r="N29" s="15">
        <v>60</v>
      </c>
      <c r="O29" s="18">
        <f t="shared" si="1"/>
        <v>265</v>
      </c>
    </row>
    <row r="30" spans="1:15" ht="16" thickTop="1" thickBot="1">
      <c r="A30">
        <v>26</v>
      </c>
      <c r="B30" s="35" t="s">
        <v>300</v>
      </c>
      <c r="C30" s="46" t="s">
        <v>142</v>
      </c>
      <c r="D30" s="18">
        <v>72</v>
      </c>
      <c r="E30" s="20">
        <v>60</v>
      </c>
      <c r="F30" s="21">
        <v>60</v>
      </c>
      <c r="G30" s="82">
        <v>60</v>
      </c>
      <c r="H30" s="81">
        <v>60</v>
      </c>
      <c r="I30" s="15">
        <v>60</v>
      </c>
      <c r="J30" s="16">
        <v>6</v>
      </c>
      <c r="K30" s="12">
        <v>19</v>
      </c>
      <c r="L30" s="12">
        <v>0</v>
      </c>
      <c r="M30" s="17">
        <f t="shared" si="0"/>
        <v>325</v>
      </c>
      <c r="N30" s="15">
        <v>60</v>
      </c>
      <c r="O30" s="18">
        <f t="shared" si="1"/>
        <v>265</v>
      </c>
    </row>
    <row r="31" spans="1:15" ht="16" thickTop="1" thickBot="1">
      <c r="A31">
        <v>27</v>
      </c>
      <c r="B31" s="35" t="s">
        <v>160</v>
      </c>
      <c r="C31" s="46" t="s">
        <v>142</v>
      </c>
      <c r="D31" s="18">
        <v>9</v>
      </c>
      <c r="E31" s="20">
        <v>60</v>
      </c>
      <c r="F31" s="21">
        <v>60</v>
      </c>
      <c r="G31" s="82">
        <v>60</v>
      </c>
      <c r="H31" s="81">
        <v>16</v>
      </c>
      <c r="I31" s="16">
        <v>60</v>
      </c>
      <c r="J31" s="16">
        <v>60</v>
      </c>
      <c r="K31" s="12">
        <v>9</v>
      </c>
      <c r="L31" s="12">
        <v>0</v>
      </c>
      <c r="M31" s="17">
        <f t="shared" si="0"/>
        <v>325</v>
      </c>
      <c r="N31" s="15">
        <v>60</v>
      </c>
      <c r="O31" s="18">
        <f t="shared" si="1"/>
        <v>265</v>
      </c>
    </row>
    <row r="32" spans="1:15" ht="16" thickTop="1" thickBot="1">
      <c r="A32">
        <v>28</v>
      </c>
      <c r="B32" s="35" t="s">
        <v>127</v>
      </c>
      <c r="C32" s="46" t="s">
        <v>35</v>
      </c>
      <c r="D32" s="18">
        <v>581</v>
      </c>
      <c r="E32" s="20">
        <v>60</v>
      </c>
      <c r="F32" s="21">
        <v>60</v>
      </c>
      <c r="G32">
        <v>5</v>
      </c>
      <c r="H32" s="81">
        <v>27</v>
      </c>
      <c r="I32" s="16">
        <v>60</v>
      </c>
      <c r="J32" s="16">
        <v>60</v>
      </c>
      <c r="K32" s="12">
        <v>60</v>
      </c>
      <c r="L32" s="12">
        <v>0</v>
      </c>
      <c r="M32" s="17">
        <f t="shared" si="0"/>
        <v>332</v>
      </c>
      <c r="N32" s="15">
        <v>60</v>
      </c>
      <c r="O32" s="18">
        <f t="shared" si="1"/>
        <v>272</v>
      </c>
    </row>
    <row r="33" spans="1:15" ht="16" thickTop="1" thickBot="1">
      <c r="A33">
        <v>29</v>
      </c>
      <c r="B33" s="35" t="s">
        <v>174</v>
      </c>
      <c r="C33" s="46" t="s">
        <v>144</v>
      </c>
      <c r="D33" s="18" t="s">
        <v>173</v>
      </c>
      <c r="E33" s="20">
        <v>60</v>
      </c>
      <c r="F33" s="21">
        <v>60</v>
      </c>
      <c r="G33" s="82">
        <v>60</v>
      </c>
      <c r="H33" s="81">
        <v>30</v>
      </c>
      <c r="I33" s="16">
        <v>60</v>
      </c>
      <c r="J33" s="16">
        <v>9</v>
      </c>
      <c r="K33" s="12">
        <v>60</v>
      </c>
      <c r="L33" s="12">
        <v>0</v>
      </c>
      <c r="M33" s="17">
        <f t="shared" si="0"/>
        <v>339</v>
      </c>
      <c r="N33" s="15">
        <v>60</v>
      </c>
      <c r="O33" s="18">
        <f t="shared" si="1"/>
        <v>279</v>
      </c>
    </row>
    <row r="34" spans="1:15" ht="16" thickTop="1" thickBot="1">
      <c r="A34">
        <v>30</v>
      </c>
      <c r="B34" s="35" t="s">
        <v>53</v>
      </c>
      <c r="C34" s="46" t="s">
        <v>142</v>
      </c>
      <c r="D34" s="18">
        <v>1</v>
      </c>
      <c r="E34" s="15">
        <v>23</v>
      </c>
      <c r="F34" s="20">
        <v>60</v>
      </c>
      <c r="G34" s="82">
        <v>60</v>
      </c>
      <c r="H34" s="81">
        <v>17</v>
      </c>
      <c r="I34" s="16">
        <v>60</v>
      </c>
      <c r="J34" s="16">
        <v>60</v>
      </c>
      <c r="K34" s="12">
        <v>60</v>
      </c>
      <c r="L34" s="12">
        <v>0</v>
      </c>
      <c r="M34" s="17">
        <f t="shared" si="0"/>
        <v>340</v>
      </c>
      <c r="N34" s="15">
        <v>60</v>
      </c>
      <c r="O34" s="18">
        <f t="shared" si="1"/>
        <v>280</v>
      </c>
    </row>
    <row r="35" spans="1:15" ht="16" thickTop="1" thickBot="1">
      <c r="A35">
        <v>31</v>
      </c>
      <c r="B35" s="35" t="s">
        <v>51</v>
      </c>
      <c r="C35" s="46" t="s">
        <v>144</v>
      </c>
      <c r="D35" s="18">
        <v>18</v>
      </c>
      <c r="E35" s="15">
        <v>22</v>
      </c>
      <c r="F35" s="20">
        <v>60</v>
      </c>
      <c r="G35" s="82">
        <v>60</v>
      </c>
      <c r="H35" s="81">
        <v>19</v>
      </c>
      <c r="I35" s="16">
        <v>60</v>
      </c>
      <c r="J35" s="16">
        <v>60</v>
      </c>
      <c r="K35" s="12">
        <v>60</v>
      </c>
      <c r="L35" s="12">
        <v>0</v>
      </c>
      <c r="M35" s="17">
        <f t="shared" si="0"/>
        <v>341</v>
      </c>
      <c r="N35" s="15">
        <v>60</v>
      </c>
      <c r="O35" s="18">
        <f t="shared" si="1"/>
        <v>281</v>
      </c>
    </row>
    <row r="36" spans="1:15" ht="16" thickTop="1" thickBot="1">
      <c r="A36">
        <v>32</v>
      </c>
      <c r="B36" s="35" t="s">
        <v>137</v>
      </c>
      <c r="C36" s="46" t="s">
        <v>142</v>
      </c>
      <c r="D36" s="18">
        <v>20</v>
      </c>
      <c r="E36" s="20">
        <v>60</v>
      </c>
      <c r="F36" s="21">
        <v>60</v>
      </c>
      <c r="G36">
        <v>19</v>
      </c>
      <c r="H36" s="81">
        <v>24</v>
      </c>
      <c r="I36" s="16">
        <v>60</v>
      </c>
      <c r="J36" s="16">
        <v>60</v>
      </c>
      <c r="K36" s="12">
        <v>60</v>
      </c>
      <c r="L36" s="12">
        <v>0</v>
      </c>
      <c r="M36" s="17">
        <f t="shared" si="0"/>
        <v>343</v>
      </c>
      <c r="N36" s="15">
        <v>60</v>
      </c>
      <c r="O36" s="18">
        <f t="shared" si="1"/>
        <v>283</v>
      </c>
    </row>
    <row r="37" spans="1:15" ht="16" thickTop="1" thickBot="1">
      <c r="A37">
        <v>33</v>
      </c>
      <c r="B37" s="35" t="s">
        <v>176</v>
      </c>
      <c r="C37" s="46" t="s">
        <v>142</v>
      </c>
      <c r="D37" s="18">
        <v>4</v>
      </c>
      <c r="E37" s="20">
        <v>60</v>
      </c>
      <c r="F37" s="21">
        <v>60</v>
      </c>
      <c r="G37" s="82">
        <v>60</v>
      </c>
      <c r="H37" s="81">
        <v>31</v>
      </c>
      <c r="I37" s="15">
        <v>60</v>
      </c>
      <c r="J37" s="16">
        <v>60</v>
      </c>
      <c r="K37" s="12">
        <v>15</v>
      </c>
      <c r="L37" s="12">
        <v>0</v>
      </c>
      <c r="M37" s="17">
        <f t="shared" ref="M37:M68" si="2">SUM(E37:L37)</f>
        <v>346</v>
      </c>
      <c r="N37" s="15">
        <v>60</v>
      </c>
      <c r="O37" s="18">
        <f t="shared" ref="O37:O68" si="3">M37-N37</f>
        <v>286</v>
      </c>
    </row>
    <row r="38" spans="1:15" ht="16" thickTop="1" thickBot="1">
      <c r="A38">
        <v>34</v>
      </c>
      <c r="B38" s="35" t="s">
        <v>136</v>
      </c>
      <c r="C38" s="46" t="s">
        <v>226</v>
      </c>
      <c r="D38" s="18">
        <v>34</v>
      </c>
      <c r="E38" s="20">
        <v>60</v>
      </c>
      <c r="F38" s="21">
        <v>60</v>
      </c>
      <c r="G38">
        <v>18</v>
      </c>
      <c r="H38" s="81">
        <v>29</v>
      </c>
      <c r="I38" s="16">
        <v>60</v>
      </c>
      <c r="J38" s="16">
        <v>60</v>
      </c>
      <c r="K38" s="12">
        <v>60</v>
      </c>
      <c r="L38" s="12">
        <v>0</v>
      </c>
      <c r="M38" s="17">
        <f t="shared" si="2"/>
        <v>347</v>
      </c>
      <c r="N38" s="15">
        <v>60</v>
      </c>
      <c r="O38" s="18">
        <f t="shared" si="3"/>
        <v>287</v>
      </c>
    </row>
    <row r="39" spans="1:15" ht="16" thickTop="1" thickBot="1">
      <c r="A39">
        <v>35</v>
      </c>
      <c r="B39" s="35" t="s">
        <v>66</v>
      </c>
      <c r="C39" s="46" t="s">
        <v>226</v>
      </c>
      <c r="D39" s="18">
        <v>777</v>
      </c>
      <c r="E39" s="15">
        <v>29</v>
      </c>
      <c r="F39" s="20">
        <v>60</v>
      </c>
      <c r="G39" s="82">
        <v>60</v>
      </c>
      <c r="H39" s="81">
        <v>32</v>
      </c>
      <c r="I39" s="16">
        <v>60</v>
      </c>
      <c r="J39" s="16">
        <v>60</v>
      </c>
      <c r="K39" s="12">
        <v>60</v>
      </c>
      <c r="L39" s="12">
        <v>0</v>
      </c>
      <c r="M39" s="17">
        <f t="shared" si="2"/>
        <v>361</v>
      </c>
      <c r="N39" s="15">
        <v>60</v>
      </c>
      <c r="O39" s="18">
        <f t="shared" si="3"/>
        <v>301</v>
      </c>
    </row>
    <row r="40" spans="1:15" ht="16" thickTop="1" thickBot="1">
      <c r="A40">
        <v>36</v>
      </c>
      <c r="B40" s="35" t="s">
        <v>193</v>
      </c>
      <c r="C40" s="46" t="s">
        <v>142</v>
      </c>
      <c r="D40" s="18">
        <v>772</v>
      </c>
      <c r="E40" s="20">
        <v>60</v>
      </c>
      <c r="F40" s="21">
        <v>60</v>
      </c>
      <c r="G40" s="82">
        <v>60</v>
      </c>
      <c r="H40" s="81">
        <v>60</v>
      </c>
      <c r="I40" s="15">
        <v>3</v>
      </c>
      <c r="J40" s="16">
        <v>60</v>
      </c>
      <c r="K40" s="12">
        <v>60</v>
      </c>
      <c r="L40" s="12">
        <v>0</v>
      </c>
      <c r="M40" s="17">
        <f t="shared" si="2"/>
        <v>363</v>
      </c>
      <c r="N40" s="15">
        <v>60</v>
      </c>
      <c r="O40" s="18">
        <f t="shared" si="3"/>
        <v>303</v>
      </c>
    </row>
    <row r="41" spans="1:15" ht="16" thickTop="1" thickBot="1">
      <c r="A41">
        <v>37</v>
      </c>
      <c r="B41" s="35" t="s">
        <v>146</v>
      </c>
      <c r="C41" s="46" t="s">
        <v>35</v>
      </c>
      <c r="D41" s="18" t="s">
        <v>178</v>
      </c>
      <c r="E41" s="20">
        <v>60</v>
      </c>
      <c r="F41" s="21">
        <v>60</v>
      </c>
      <c r="G41" s="82">
        <v>60</v>
      </c>
      <c r="H41" s="81">
        <v>4</v>
      </c>
      <c r="I41" s="16">
        <v>60</v>
      </c>
      <c r="J41" s="16">
        <v>60</v>
      </c>
      <c r="K41" s="12">
        <v>60</v>
      </c>
      <c r="L41" s="12">
        <v>0</v>
      </c>
      <c r="M41" s="17">
        <f t="shared" si="2"/>
        <v>364</v>
      </c>
      <c r="N41" s="15">
        <v>60</v>
      </c>
      <c r="O41" s="18">
        <f t="shared" si="3"/>
        <v>304</v>
      </c>
    </row>
    <row r="42" spans="1:15" ht="16" thickTop="1" thickBot="1">
      <c r="A42">
        <v>38</v>
      </c>
      <c r="B42" s="35" t="s">
        <v>198</v>
      </c>
      <c r="C42" s="46" t="s">
        <v>35</v>
      </c>
      <c r="D42" s="18">
        <v>100</v>
      </c>
      <c r="E42" s="20">
        <v>60</v>
      </c>
      <c r="F42" s="21">
        <v>60</v>
      </c>
      <c r="G42" s="82">
        <v>60</v>
      </c>
      <c r="H42" s="81">
        <v>60</v>
      </c>
      <c r="I42" s="15">
        <v>5</v>
      </c>
      <c r="J42" s="16">
        <v>60</v>
      </c>
      <c r="K42" s="12">
        <v>60</v>
      </c>
      <c r="L42" s="12">
        <v>0</v>
      </c>
      <c r="M42" s="17">
        <f t="shared" si="2"/>
        <v>365</v>
      </c>
      <c r="N42" s="15">
        <v>60</v>
      </c>
      <c r="O42" s="18">
        <f t="shared" si="3"/>
        <v>305</v>
      </c>
    </row>
    <row r="43" spans="1:15" ht="16" thickTop="1" thickBot="1">
      <c r="A43">
        <v>39</v>
      </c>
      <c r="B43" s="35" t="s">
        <v>204</v>
      </c>
      <c r="C43" s="46" t="s">
        <v>142</v>
      </c>
      <c r="D43" s="18">
        <v>716</v>
      </c>
      <c r="E43" s="20">
        <v>60</v>
      </c>
      <c r="F43" s="21">
        <v>60</v>
      </c>
      <c r="G43" s="82">
        <v>60</v>
      </c>
      <c r="H43" s="81">
        <v>60</v>
      </c>
      <c r="I43" s="15">
        <v>8</v>
      </c>
      <c r="J43" s="16">
        <v>60</v>
      </c>
      <c r="K43" s="12">
        <v>60</v>
      </c>
      <c r="L43" s="12">
        <v>0</v>
      </c>
      <c r="M43" s="17">
        <f t="shared" si="2"/>
        <v>368</v>
      </c>
      <c r="N43" s="15">
        <v>60</v>
      </c>
      <c r="O43" s="18">
        <f t="shared" si="3"/>
        <v>308</v>
      </c>
    </row>
    <row r="44" spans="1:15" ht="16" thickTop="1" thickBot="1">
      <c r="A44">
        <v>40</v>
      </c>
      <c r="B44" s="35" t="s">
        <v>208</v>
      </c>
      <c r="C44" s="46" t="s">
        <v>144</v>
      </c>
      <c r="D44" s="18">
        <v>721</v>
      </c>
      <c r="E44" s="20">
        <v>60</v>
      </c>
      <c r="F44" s="21">
        <v>60</v>
      </c>
      <c r="G44" s="82">
        <v>60</v>
      </c>
      <c r="H44" s="81">
        <v>60</v>
      </c>
      <c r="I44" s="15">
        <v>9</v>
      </c>
      <c r="J44" s="16">
        <v>60</v>
      </c>
      <c r="K44" s="12">
        <v>60</v>
      </c>
      <c r="L44" s="12">
        <v>0</v>
      </c>
      <c r="M44" s="17">
        <f t="shared" si="2"/>
        <v>369</v>
      </c>
      <c r="N44" s="15">
        <v>60</v>
      </c>
      <c r="O44" s="18">
        <f t="shared" si="3"/>
        <v>309</v>
      </c>
    </row>
    <row r="45" spans="1:15" ht="16" thickTop="1" thickBot="1">
      <c r="A45">
        <v>41</v>
      </c>
      <c r="B45" s="35" t="s">
        <v>210</v>
      </c>
      <c r="C45" s="46" t="s">
        <v>144</v>
      </c>
      <c r="D45" s="18">
        <v>578</v>
      </c>
      <c r="E45" s="20">
        <v>60</v>
      </c>
      <c r="F45" s="21">
        <v>60</v>
      </c>
      <c r="G45" s="82">
        <v>60</v>
      </c>
      <c r="H45" s="81">
        <v>60</v>
      </c>
      <c r="I45" s="15">
        <v>10</v>
      </c>
      <c r="J45" s="16">
        <v>60</v>
      </c>
      <c r="K45" s="12">
        <v>60</v>
      </c>
      <c r="L45" s="12">
        <v>0</v>
      </c>
      <c r="M45" s="17">
        <f t="shared" si="2"/>
        <v>370</v>
      </c>
      <c r="N45" s="15">
        <v>60</v>
      </c>
      <c r="O45" s="18">
        <f t="shared" si="3"/>
        <v>310</v>
      </c>
    </row>
    <row r="46" spans="1:15" ht="16" thickTop="1" thickBot="1">
      <c r="A46">
        <v>42</v>
      </c>
      <c r="B46" s="35" t="s">
        <v>107</v>
      </c>
      <c r="C46" s="46"/>
      <c r="D46" s="18">
        <v>817</v>
      </c>
      <c r="E46" s="20">
        <v>60</v>
      </c>
      <c r="F46" s="21">
        <v>60</v>
      </c>
      <c r="G46" s="82">
        <v>60</v>
      </c>
      <c r="H46" s="81">
        <v>60</v>
      </c>
      <c r="I46" s="15">
        <v>60</v>
      </c>
      <c r="J46" s="16">
        <v>10</v>
      </c>
      <c r="K46" s="12">
        <v>60</v>
      </c>
      <c r="L46" s="12">
        <v>0</v>
      </c>
      <c r="M46" s="17">
        <f t="shared" si="2"/>
        <v>370</v>
      </c>
      <c r="N46" s="15">
        <v>60</v>
      </c>
      <c r="O46" s="18">
        <f t="shared" si="3"/>
        <v>310</v>
      </c>
    </row>
    <row r="47" spans="1:15" ht="16" thickTop="1" thickBot="1">
      <c r="A47">
        <v>43</v>
      </c>
      <c r="B47" s="35" t="s">
        <v>214</v>
      </c>
      <c r="C47" s="46" t="s">
        <v>226</v>
      </c>
      <c r="D47" s="18">
        <v>545</v>
      </c>
      <c r="E47" s="20">
        <v>60</v>
      </c>
      <c r="F47" s="21">
        <v>60</v>
      </c>
      <c r="G47" s="82">
        <v>60</v>
      </c>
      <c r="H47" s="81">
        <v>60</v>
      </c>
      <c r="I47" s="15">
        <v>11</v>
      </c>
      <c r="J47" s="16">
        <v>60</v>
      </c>
      <c r="K47" s="12">
        <v>60</v>
      </c>
      <c r="L47" s="12">
        <v>0</v>
      </c>
      <c r="M47" s="17">
        <f t="shared" si="2"/>
        <v>371</v>
      </c>
      <c r="N47" s="15">
        <v>60</v>
      </c>
      <c r="O47" s="18">
        <f t="shared" si="3"/>
        <v>311</v>
      </c>
    </row>
    <row r="48" spans="1:15" ht="16" thickTop="1" thickBot="1">
      <c r="A48">
        <v>44</v>
      </c>
      <c r="B48" s="35" t="s">
        <v>301</v>
      </c>
      <c r="C48" s="46"/>
      <c r="D48" s="18">
        <v>555</v>
      </c>
      <c r="E48" s="20">
        <v>60</v>
      </c>
      <c r="F48" s="21">
        <v>60</v>
      </c>
      <c r="G48" s="82">
        <v>60</v>
      </c>
      <c r="H48" s="81">
        <v>60</v>
      </c>
      <c r="I48" s="15">
        <v>60</v>
      </c>
      <c r="J48" s="16">
        <v>11</v>
      </c>
      <c r="K48" s="12">
        <v>60</v>
      </c>
      <c r="L48" s="12">
        <v>0</v>
      </c>
      <c r="M48" s="17">
        <f t="shared" si="2"/>
        <v>371</v>
      </c>
      <c r="N48" s="15">
        <v>60</v>
      </c>
      <c r="O48" s="18">
        <f t="shared" si="3"/>
        <v>311</v>
      </c>
    </row>
    <row r="49" spans="1:15" ht="16" thickTop="1" thickBot="1">
      <c r="A49">
        <v>45</v>
      </c>
      <c r="B49" s="35" t="s">
        <v>218</v>
      </c>
      <c r="C49" s="46" t="s">
        <v>226</v>
      </c>
      <c r="D49" s="18">
        <v>792</v>
      </c>
      <c r="E49" s="20">
        <v>60</v>
      </c>
      <c r="F49" s="21">
        <v>60</v>
      </c>
      <c r="G49" s="82">
        <v>60</v>
      </c>
      <c r="H49" s="81">
        <v>60</v>
      </c>
      <c r="I49" s="15">
        <v>12</v>
      </c>
      <c r="J49" s="16">
        <v>60</v>
      </c>
      <c r="K49" s="12">
        <v>60</v>
      </c>
      <c r="L49" s="12">
        <v>0</v>
      </c>
      <c r="M49" s="17">
        <f t="shared" si="2"/>
        <v>372</v>
      </c>
      <c r="N49" s="15">
        <v>60</v>
      </c>
      <c r="O49" s="18">
        <f t="shared" si="3"/>
        <v>312</v>
      </c>
    </row>
    <row r="50" spans="1:15" ht="16" thickTop="1" thickBot="1">
      <c r="A50">
        <v>46</v>
      </c>
      <c r="B50" s="124" t="s">
        <v>307</v>
      </c>
      <c r="C50" s="46" t="s">
        <v>144</v>
      </c>
      <c r="D50" s="113">
        <v>673</v>
      </c>
      <c r="E50" s="15">
        <v>60</v>
      </c>
      <c r="F50" s="15">
        <v>60</v>
      </c>
      <c r="G50" s="15">
        <v>60</v>
      </c>
      <c r="H50" s="15">
        <v>60</v>
      </c>
      <c r="I50" s="15">
        <v>60</v>
      </c>
      <c r="J50" s="15">
        <v>60</v>
      </c>
      <c r="K50" s="11">
        <v>12</v>
      </c>
      <c r="L50" s="12">
        <v>0</v>
      </c>
      <c r="M50" s="17">
        <f t="shared" si="2"/>
        <v>372</v>
      </c>
      <c r="N50" s="15">
        <v>60</v>
      </c>
      <c r="O50" s="18">
        <f t="shared" si="3"/>
        <v>312</v>
      </c>
    </row>
    <row r="51" spans="1:15" ht="16" thickTop="1" thickBot="1">
      <c r="A51">
        <v>47</v>
      </c>
      <c r="B51" s="35" t="s">
        <v>132</v>
      </c>
      <c r="C51" s="46" t="s">
        <v>144</v>
      </c>
      <c r="D51" s="18">
        <v>685</v>
      </c>
      <c r="E51" s="20">
        <v>60</v>
      </c>
      <c r="F51" s="21">
        <v>60</v>
      </c>
      <c r="G51" s="82">
        <v>13</v>
      </c>
      <c r="H51" s="81">
        <v>60</v>
      </c>
      <c r="I51" s="16">
        <v>60</v>
      </c>
      <c r="J51" s="16">
        <v>60</v>
      </c>
      <c r="K51" s="12">
        <v>60</v>
      </c>
      <c r="L51" s="12">
        <v>0</v>
      </c>
      <c r="M51" s="17">
        <f t="shared" si="2"/>
        <v>373</v>
      </c>
      <c r="N51" s="15">
        <v>60</v>
      </c>
      <c r="O51" s="18">
        <f t="shared" si="3"/>
        <v>313</v>
      </c>
    </row>
    <row r="52" spans="1:15" ht="16" thickTop="1" thickBot="1">
      <c r="A52">
        <v>48</v>
      </c>
      <c r="B52" s="35" t="s">
        <v>155</v>
      </c>
      <c r="C52" s="46" t="s">
        <v>144</v>
      </c>
      <c r="D52" s="18" t="s">
        <v>177</v>
      </c>
      <c r="E52" s="20">
        <v>60</v>
      </c>
      <c r="F52" s="21">
        <v>60</v>
      </c>
      <c r="G52" s="82">
        <v>60</v>
      </c>
      <c r="H52" s="81">
        <v>13</v>
      </c>
      <c r="I52" s="16">
        <v>60</v>
      </c>
      <c r="J52" s="16">
        <v>60</v>
      </c>
      <c r="K52" s="12">
        <v>60</v>
      </c>
      <c r="L52" s="12">
        <v>0</v>
      </c>
      <c r="M52" s="17">
        <f t="shared" si="2"/>
        <v>373</v>
      </c>
      <c r="N52" s="15">
        <v>60</v>
      </c>
      <c r="O52" s="18">
        <f t="shared" si="3"/>
        <v>313</v>
      </c>
    </row>
    <row r="53" spans="1:15" ht="16" thickTop="1" thickBot="1">
      <c r="A53">
        <v>49</v>
      </c>
      <c r="B53" s="35" t="s">
        <v>221</v>
      </c>
      <c r="C53" s="46" t="s">
        <v>227</v>
      </c>
      <c r="D53" s="18">
        <v>56</v>
      </c>
      <c r="E53" s="20">
        <v>60</v>
      </c>
      <c r="F53" s="21">
        <v>60</v>
      </c>
      <c r="G53" s="82">
        <v>60</v>
      </c>
      <c r="H53" s="81">
        <v>60</v>
      </c>
      <c r="I53" s="15">
        <v>13</v>
      </c>
      <c r="J53" s="16">
        <v>60</v>
      </c>
      <c r="K53" s="12">
        <v>60</v>
      </c>
      <c r="L53" s="12">
        <v>0</v>
      </c>
      <c r="M53" s="17">
        <f t="shared" si="2"/>
        <v>373</v>
      </c>
      <c r="N53" s="15">
        <v>60</v>
      </c>
      <c r="O53" s="18">
        <f t="shared" si="3"/>
        <v>313</v>
      </c>
    </row>
    <row r="54" spans="1:15" ht="16" thickTop="1" thickBot="1">
      <c r="A54">
        <v>50</v>
      </c>
      <c r="B54" s="35" t="s">
        <v>295</v>
      </c>
      <c r="C54" s="46"/>
      <c r="D54" s="18">
        <v>499</v>
      </c>
      <c r="E54" s="20">
        <v>60</v>
      </c>
      <c r="F54" s="21">
        <v>60</v>
      </c>
      <c r="G54" s="82">
        <v>60</v>
      </c>
      <c r="H54" s="81">
        <v>60</v>
      </c>
      <c r="I54" s="15">
        <v>60</v>
      </c>
      <c r="J54" s="16">
        <v>13</v>
      </c>
      <c r="K54" s="12">
        <v>60</v>
      </c>
      <c r="L54" s="12">
        <v>0</v>
      </c>
      <c r="M54" s="17">
        <f t="shared" si="2"/>
        <v>373</v>
      </c>
      <c r="N54" s="15">
        <v>60</v>
      </c>
      <c r="O54" s="18">
        <f t="shared" si="3"/>
        <v>313</v>
      </c>
    </row>
    <row r="55" spans="1:15" ht="16" thickTop="1" thickBot="1">
      <c r="A55">
        <v>51</v>
      </c>
      <c r="B55" s="35" t="s">
        <v>179</v>
      </c>
      <c r="C55" s="46" t="s">
        <v>35</v>
      </c>
      <c r="D55" s="18">
        <v>108</v>
      </c>
      <c r="E55" s="20">
        <v>60</v>
      </c>
      <c r="F55" s="21">
        <v>60</v>
      </c>
      <c r="G55" s="82">
        <v>60</v>
      </c>
      <c r="H55" s="81">
        <v>15</v>
      </c>
      <c r="I55" s="16">
        <v>60</v>
      </c>
      <c r="J55" s="16">
        <v>60</v>
      </c>
      <c r="K55" s="12">
        <v>60</v>
      </c>
      <c r="L55" s="12">
        <v>0</v>
      </c>
      <c r="M55" s="17">
        <f t="shared" si="2"/>
        <v>375</v>
      </c>
      <c r="N55" s="15">
        <v>60</v>
      </c>
      <c r="O55" s="18">
        <f t="shared" si="3"/>
        <v>315</v>
      </c>
    </row>
    <row r="56" spans="1:15" ht="16" thickTop="1" thickBot="1">
      <c r="A56">
        <v>52</v>
      </c>
      <c r="B56" s="35" t="s">
        <v>40</v>
      </c>
      <c r="C56" s="46" t="s">
        <v>144</v>
      </c>
      <c r="D56" s="18">
        <v>715</v>
      </c>
      <c r="E56" s="15">
        <v>16</v>
      </c>
      <c r="F56" s="20">
        <v>60</v>
      </c>
      <c r="G56" s="82">
        <v>60</v>
      </c>
      <c r="H56" s="81">
        <v>60</v>
      </c>
      <c r="I56" s="16">
        <v>60</v>
      </c>
      <c r="J56" s="16">
        <v>60</v>
      </c>
      <c r="K56" s="12">
        <v>60</v>
      </c>
      <c r="L56" s="12">
        <v>0</v>
      </c>
      <c r="M56" s="17">
        <f t="shared" si="2"/>
        <v>376</v>
      </c>
      <c r="N56" s="15">
        <v>60</v>
      </c>
      <c r="O56" s="18">
        <f t="shared" si="3"/>
        <v>316</v>
      </c>
    </row>
    <row r="57" spans="1:15" ht="16" thickTop="1" thickBot="1">
      <c r="A57">
        <v>53</v>
      </c>
      <c r="B57" s="35" t="s">
        <v>305</v>
      </c>
      <c r="C57" s="46" t="s">
        <v>144</v>
      </c>
      <c r="D57" s="113">
        <v>722</v>
      </c>
      <c r="E57" s="15">
        <v>60</v>
      </c>
      <c r="F57" s="15">
        <v>60</v>
      </c>
      <c r="G57" s="15">
        <v>60</v>
      </c>
      <c r="H57" s="15">
        <v>60</v>
      </c>
      <c r="I57" s="15">
        <v>60</v>
      </c>
      <c r="J57" s="15">
        <v>60</v>
      </c>
      <c r="K57" s="11">
        <v>16</v>
      </c>
      <c r="L57" s="12">
        <v>0</v>
      </c>
      <c r="M57" s="17">
        <f t="shared" si="2"/>
        <v>376</v>
      </c>
      <c r="N57" s="15">
        <v>60</v>
      </c>
      <c r="O57" s="18">
        <f t="shared" si="3"/>
        <v>316</v>
      </c>
    </row>
    <row r="58" spans="1:15" ht="16" thickTop="1" thickBot="1">
      <c r="A58">
        <v>54</v>
      </c>
      <c r="B58" s="35" t="s">
        <v>135</v>
      </c>
      <c r="C58" s="46" t="s">
        <v>142</v>
      </c>
      <c r="D58" s="18">
        <v>610</v>
      </c>
      <c r="E58" s="20">
        <v>60</v>
      </c>
      <c r="F58" s="21">
        <v>60</v>
      </c>
      <c r="G58">
        <v>17</v>
      </c>
      <c r="H58" s="81">
        <v>60</v>
      </c>
      <c r="I58" s="16">
        <v>60</v>
      </c>
      <c r="J58" s="16">
        <v>60</v>
      </c>
      <c r="K58" s="12">
        <v>60</v>
      </c>
      <c r="L58" s="12">
        <v>0</v>
      </c>
      <c r="M58" s="17">
        <f t="shared" si="2"/>
        <v>377</v>
      </c>
      <c r="N58" s="15">
        <v>60</v>
      </c>
      <c r="O58" s="18">
        <f t="shared" si="3"/>
        <v>317</v>
      </c>
    </row>
    <row r="59" spans="1:15" ht="16" thickTop="1" thickBot="1">
      <c r="A59">
        <v>55</v>
      </c>
      <c r="B59" s="35" t="s">
        <v>42</v>
      </c>
      <c r="C59" s="46" t="s">
        <v>35</v>
      </c>
      <c r="D59" s="18">
        <v>719</v>
      </c>
      <c r="E59" s="15">
        <v>17</v>
      </c>
      <c r="F59" s="20">
        <v>60</v>
      </c>
      <c r="G59" s="82">
        <v>60</v>
      </c>
      <c r="H59" s="81">
        <v>60</v>
      </c>
      <c r="I59" s="16">
        <v>60</v>
      </c>
      <c r="J59" s="16">
        <v>60</v>
      </c>
      <c r="K59" s="12">
        <v>60</v>
      </c>
      <c r="L59" s="12">
        <v>0</v>
      </c>
      <c r="M59" s="17">
        <f t="shared" si="2"/>
        <v>377</v>
      </c>
      <c r="N59" s="15">
        <v>60</v>
      </c>
      <c r="O59" s="18">
        <f t="shared" si="3"/>
        <v>317</v>
      </c>
    </row>
    <row r="60" spans="1:15" ht="16" thickTop="1" thickBot="1">
      <c r="A60">
        <v>56</v>
      </c>
      <c r="B60" s="35" t="s">
        <v>43</v>
      </c>
      <c r="C60" s="46" t="s">
        <v>144</v>
      </c>
      <c r="D60" s="18">
        <v>75</v>
      </c>
      <c r="E60" s="15">
        <v>18</v>
      </c>
      <c r="F60" s="20">
        <v>60</v>
      </c>
      <c r="G60" s="82">
        <v>60</v>
      </c>
      <c r="H60" s="81">
        <v>60</v>
      </c>
      <c r="I60" s="16">
        <v>60</v>
      </c>
      <c r="J60" s="16">
        <v>60</v>
      </c>
      <c r="K60" s="12">
        <v>60</v>
      </c>
      <c r="L60" s="12">
        <v>0</v>
      </c>
      <c r="M60" s="17">
        <f t="shared" si="2"/>
        <v>378</v>
      </c>
      <c r="N60" s="15">
        <v>60</v>
      </c>
      <c r="O60" s="18">
        <f t="shared" si="3"/>
        <v>318</v>
      </c>
    </row>
    <row r="61" spans="1:15" ht="16" thickTop="1" thickBot="1">
      <c r="A61">
        <v>57</v>
      </c>
      <c r="B61" s="35" t="s">
        <v>162</v>
      </c>
      <c r="C61" s="46" t="s">
        <v>35</v>
      </c>
      <c r="D61" s="18">
        <v>62</v>
      </c>
      <c r="E61" s="20">
        <v>60</v>
      </c>
      <c r="F61" s="21">
        <v>60</v>
      </c>
      <c r="G61" s="82">
        <v>60</v>
      </c>
      <c r="H61" s="81">
        <v>18</v>
      </c>
      <c r="I61" s="16">
        <v>60</v>
      </c>
      <c r="J61" s="16">
        <v>60</v>
      </c>
      <c r="K61" s="12">
        <v>60</v>
      </c>
      <c r="L61" s="12">
        <v>0</v>
      </c>
      <c r="M61" s="17">
        <f t="shared" si="2"/>
        <v>378</v>
      </c>
      <c r="N61" s="15">
        <v>60</v>
      </c>
      <c r="O61" s="18">
        <f t="shared" si="3"/>
        <v>318</v>
      </c>
    </row>
    <row r="62" spans="1:15" ht="16" thickTop="1" thickBot="1">
      <c r="A62">
        <v>58</v>
      </c>
      <c r="B62" s="35" t="s">
        <v>139</v>
      </c>
      <c r="C62" s="46" t="s">
        <v>226</v>
      </c>
      <c r="D62" s="113"/>
      <c r="E62" s="15">
        <v>60</v>
      </c>
      <c r="F62" s="15">
        <v>60</v>
      </c>
      <c r="G62" s="15">
        <v>60</v>
      </c>
      <c r="H62" s="15">
        <v>60</v>
      </c>
      <c r="I62" s="15">
        <v>60</v>
      </c>
      <c r="J62" s="15">
        <v>60</v>
      </c>
      <c r="K62" s="11">
        <v>18</v>
      </c>
      <c r="L62" s="12">
        <v>0</v>
      </c>
      <c r="M62" s="17">
        <f t="shared" si="2"/>
        <v>378</v>
      </c>
      <c r="N62" s="15">
        <v>60</v>
      </c>
      <c r="O62" s="18">
        <f t="shared" si="3"/>
        <v>318</v>
      </c>
    </row>
    <row r="63" spans="1:15" ht="16" thickTop="1" thickBot="1">
      <c r="A63">
        <v>59</v>
      </c>
      <c r="B63" s="35" t="s">
        <v>163</v>
      </c>
      <c r="C63" s="46" t="s">
        <v>142</v>
      </c>
      <c r="D63" s="18">
        <v>85</v>
      </c>
      <c r="E63" s="20">
        <v>60</v>
      </c>
      <c r="F63" s="21">
        <v>60</v>
      </c>
      <c r="G63" s="82">
        <v>60</v>
      </c>
      <c r="H63" s="81">
        <v>20</v>
      </c>
      <c r="I63" s="16">
        <v>60</v>
      </c>
      <c r="J63" s="16">
        <v>60</v>
      </c>
      <c r="K63" s="12">
        <v>60</v>
      </c>
      <c r="L63" s="12">
        <v>0</v>
      </c>
      <c r="M63" s="17">
        <f t="shared" si="2"/>
        <v>380</v>
      </c>
      <c r="N63" s="15">
        <v>60</v>
      </c>
      <c r="O63" s="18">
        <f t="shared" si="3"/>
        <v>320</v>
      </c>
    </row>
    <row r="64" spans="1:15" ht="16" thickTop="1" thickBot="1">
      <c r="A64">
        <v>60</v>
      </c>
      <c r="B64" s="35" t="s">
        <v>306</v>
      </c>
      <c r="C64" s="46" t="s">
        <v>142</v>
      </c>
      <c r="D64" s="113">
        <v>564</v>
      </c>
      <c r="E64" s="15">
        <v>60</v>
      </c>
      <c r="F64" s="15">
        <v>60</v>
      </c>
      <c r="G64" s="15">
        <v>60</v>
      </c>
      <c r="H64" s="15">
        <v>60</v>
      </c>
      <c r="I64" s="15">
        <v>60</v>
      </c>
      <c r="J64" s="15">
        <v>60</v>
      </c>
      <c r="K64" s="11">
        <v>20</v>
      </c>
      <c r="L64" s="12">
        <v>0</v>
      </c>
      <c r="M64" s="17">
        <f t="shared" si="2"/>
        <v>380</v>
      </c>
      <c r="N64" s="15">
        <v>60</v>
      </c>
      <c r="O64" s="18">
        <f t="shared" si="3"/>
        <v>320</v>
      </c>
    </row>
    <row r="65" spans="1:15" ht="16" thickTop="1" thickBot="1">
      <c r="A65">
        <v>61</v>
      </c>
      <c r="B65" s="35" t="s">
        <v>50</v>
      </c>
      <c r="C65" s="46" t="s">
        <v>225</v>
      </c>
      <c r="D65" s="18">
        <v>7</v>
      </c>
      <c r="E65" s="15">
        <v>21</v>
      </c>
      <c r="F65" s="20">
        <v>60</v>
      </c>
      <c r="G65" s="82">
        <v>60</v>
      </c>
      <c r="H65" s="81">
        <v>60</v>
      </c>
      <c r="I65" s="16">
        <v>60</v>
      </c>
      <c r="J65" s="16">
        <v>60</v>
      </c>
      <c r="K65" s="12">
        <v>60</v>
      </c>
      <c r="L65" s="12">
        <v>0</v>
      </c>
      <c r="M65" s="17">
        <f t="shared" si="2"/>
        <v>381</v>
      </c>
      <c r="N65" s="15">
        <v>60</v>
      </c>
      <c r="O65" s="18">
        <f t="shared" si="3"/>
        <v>321</v>
      </c>
    </row>
    <row r="66" spans="1:15" ht="16" thickTop="1" thickBot="1">
      <c r="A66">
        <v>62</v>
      </c>
      <c r="B66" s="35" t="s">
        <v>165</v>
      </c>
      <c r="C66" s="46" t="s">
        <v>144</v>
      </c>
      <c r="D66" s="18">
        <v>44</v>
      </c>
      <c r="E66" s="20">
        <v>60</v>
      </c>
      <c r="F66" s="21">
        <v>60</v>
      </c>
      <c r="G66" s="82">
        <v>60</v>
      </c>
      <c r="H66" s="81">
        <v>22</v>
      </c>
      <c r="I66" s="16">
        <v>60</v>
      </c>
      <c r="J66" s="16">
        <v>60</v>
      </c>
      <c r="K66" s="12">
        <v>60</v>
      </c>
      <c r="L66" s="12">
        <v>0</v>
      </c>
      <c r="M66" s="17">
        <f t="shared" si="2"/>
        <v>382</v>
      </c>
      <c r="N66" s="15">
        <v>60</v>
      </c>
      <c r="O66" s="18">
        <f t="shared" si="3"/>
        <v>322</v>
      </c>
    </row>
    <row r="67" spans="1:15" ht="16" thickTop="1" thickBot="1">
      <c r="A67">
        <v>63</v>
      </c>
      <c r="B67" s="35" t="s">
        <v>56</v>
      </c>
      <c r="C67" s="46" t="s">
        <v>142</v>
      </c>
      <c r="D67" s="18">
        <v>695</v>
      </c>
      <c r="E67" s="15">
        <v>25</v>
      </c>
      <c r="F67" s="20">
        <v>60</v>
      </c>
      <c r="G67" s="82">
        <v>60</v>
      </c>
      <c r="H67" s="81">
        <v>60</v>
      </c>
      <c r="I67" s="16">
        <v>60</v>
      </c>
      <c r="J67" s="16">
        <v>60</v>
      </c>
      <c r="K67" s="12">
        <v>60</v>
      </c>
      <c r="L67" s="12">
        <v>0</v>
      </c>
      <c r="M67" s="17">
        <f t="shared" si="2"/>
        <v>385</v>
      </c>
      <c r="N67" s="15">
        <v>60</v>
      </c>
      <c r="O67" s="18">
        <f t="shared" si="3"/>
        <v>325</v>
      </c>
    </row>
    <row r="68" spans="1:15" ht="16" thickTop="1" thickBot="1">
      <c r="A68">
        <v>64</v>
      </c>
      <c r="B68" s="35" t="s">
        <v>169</v>
      </c>
      <c r="C68" s="46" t="s">
        <v>226</v>
      </c>
      <c r="D68" s="18" t="s">
        <v>181</v>
      </c>
      <c r="E68" s="20">
        <v>60</v>
      </c>
      <c r="F68" s="21">
        <v>60</v>
      </c>
      <c r="G68" s="82">
        <v>60</v>
      </c>
      <c r="H68" s="81">
        <v>25</v>
      </c>
      <c r="I68" s="16">
        <v>60</v>
      </c>
      <c r="J68" s="16">
        <v>60</v>
      </c>
      <c r="K68" s="12">
        <v>60</v>
      </c>
      <c r="L68" s="12">
        <v>0</v>
      </c>
      <c r="M68" s="17">
        <f t="shared" si="2"/>
        <v>385</v>
      </c>
      <c r="N68" s="15">
        <v>60</v>
      </c>
      <c r="O68" s="18">
        <f t="shared" si="3"/>
        <v>325</v>
      </c>
    </row>
    <row r="69" spans="1:15" ht="16" thickTop="1" thickBot="1">
      <c r="A69">
        <v>65</v>
      </c>
      <c r="B69" s="35" t="s">
        <v>57</v>
      </c>
      <c r="C69" s="46" t="s">
        <v>144</v>
      </c>
      <c r="D69" s="15">
        <v>33</v>
      </c>
      <c r="E69" s="15">
        <v>26</v>
      </c>
      <c r="F69" s="20">
        <v>60</v>
      </c>
      <c r="G69" s="82">
        <v>60</v>
      </c>
      <c r="H69" s="81">
        <v>60</v>
      </c>
      <c r="I69" s="16">
        <v>60</v>
      </c>
      <c r="J69" s="16">
        <v>60</v>
      </c>
      <c r="K69" s="16">
        <v>60</v>
      </c>
      <c r="L69" s="12">
        <v>0</v>
      </c>
      <c r="M69" s="17">
        <f t="shared" ref="M69:M73" si="4">SUM(E69:L69)</f>
        <v>386</v>
      </c>
      <c r="N69" s="15">
        <v>60</v>
      </c>
      <c r="O69" s="18">
        <f t="shared" ref="O69:O73" si="5">M69-N69</f>
        <v>326</v>
      </c>
    </row>
    <row r="70" spans="1:15" ht="16" thickTop="1" thickBot="1">
      <c r="A70">
        <v>66</v>
      </c>
      <c r="B70" s="46" t="s">
        <v>171</v>
      </c>
      <c r="C70" s="46" t="s">
        <v>144</v>
      </c>
      <c r="D70" s="15">
        <v>626</v>
      </c>
      <c r="E70" s="20">
        <v>60</v>
      </c>
      <c r="F70" s="21">
        <v>60</v>
      </c>
      <c r="G70" s="82">
        <v>60</v>
      </c>
      <c r="H70" s="81">
        <v>26</v>
      </c>
      <c r="I70" s="16">
        <v>60</v>
      </c>
      <c r="J70" s="16">
        <v>60</v>
      </c>
      <c r="K70" s="16">
        <v>60</v>
      </c>
      <c r="L70" s="12">
        <v>0</v>
      </c>
      <c r="M70" s="17">
        <f t="shared" si="4"/>
        <v>386</v>
      </c>
      <c r="N70" s="15">
        <v>60</v>
      </c>
      <c r="O70" s="18">
        <f t="shared" si="5"/>
        <v>326</v>
      </c>
    </row>
    <row r="71" spans="1:15" ht="16" thickTop="1" thickBot="1">
      <c r="A71">
        <v>67</v>
      </c>
      <c r="B71" s="46" t="s">
        <v>60</v>
      </c>
      <c r="C71" s="46" t="s">
        <v>144</v>
      </c>
      <c r="D71" s="15">
        <v>612</v>
      </c>
      <c r="E71" s="15">
        <v>27</v>
      </c>
      <c r="F71" s="20">
        <v>60</v>
      </c>
      <c r="G71" s="82">
        <v>60</v>
      </c>
      <c r="H71" s="81">
        <v>60</v>
      </c>
      <c r="I71" s="16">
        <v>60</v>
      </c>
      <c r="J71" s="16">
        <v>60</v>
      </c>
      <c r="K71" s="16">
        <v>60</v>
      </c>
      <c r="L71" s="12">
        <v>0</v>
      </c>
      <c r="M71" s="17">
        <f t="shared" si="4"/>
        <v>387</v>
      </c>
      <c r="N71" s="15">
        <v>60</v>
      </c>
      <c r="O71" s="18">
        <f t="shared" si="5"/>
        <v>327</v>
      </c>
    </row>
    <row r="72" spans="1:15" ht="16" thickTop="1" thickBot="1">
      <c r="A72">
        <v>68</v>
      </c>
      <c r="B72" s="46" t="s">
        <v>62</v>
      </c>
      <c r="C72" s="46" t="s">
        <v>144</v>
      </c>
      <c r="D72" s="15">
        <v>66</v>
      </c>
      <c r="E72" s="15">
        <v>28</v>
      </c>
      <c r="F72" s="20">
        <v>60</v>
      </c>
      <c r="G72" s="82">
        <v>60</v>
      </c>
      <c r="H72" s="81">
        <v>60</v>
      </c>
      <c r="I72" s="16">
        <v>60</v>
      </c>
      <c r="J72" s="16">
        <v>60</v>
      </c>
      <c r="K72" s="16">
        <v>60</v>
      </c>
      <c r="L72" s="12">
        <v>0</v>
      </c>
      <c r="M72" s="17">
        <f t="shared" si="4"/>
        <v>388</v>
      </c>
      <c r="N72" s="15">
        <v>60</v>
      </c>
      <c r="O72" s="18">
        <f t="shared" si="5"/>
        <v>328</v>
      </c>
    </row>
    <row r="73" spans="1:15" ht="15" thickTop="1">
      <c r="A73">
        <v>69</v>
      </c>
      <c r="B73" s="46" t="s">
        <v>304</v>
      </c>
      <c r="C73" s="46" t="s">
        <v>144</v>
      </c>
      <c r="D73" s="2">
        <v>82</v>
      </c>
      <c r="E73" s="15">
        <v>60</v>
      </c>
      <c r="F73" s="15">
        <v>60</v>
      </c>
      <c r="G73" s="15">
        <v>60</v>
      </c>
      <c r="H73" s="15">
        <v>60</v>
      </c>
      <c r="I73" s="15">
        <v>60</v>
      </c>
      <c r="J73" s="15">
        <v>60</v>
      </c>
      <c r="K73" s="15">
        <v>8</v>
      </c>
      <c r="L73" s="12">
        <v>0</v>
      </c>
      <c r="M73" s="17">
        <f t="shared" si="4"/>
        <v>368</v>
      </c>
      <c r="N73" s="15">
        <v>60</v>
      </c>
      <c r="O73" s="18">
        <f t="shared" si="5"/>
        <v>308</v>
      </c>
    </row>
    <row r="74" spans="1:15">
      <c r="E74" s="22" t="s">
        <v>222</v>
      </c>
      <c r="F74" s="22"/>
      <c r="G74" s="22"/>
    </row>
  </sheetData>
  <sortState ref="B5:O73">
    <sortCondition ref="O5:O73"/>
  </sortState>
  <mergeCells count="1">
    <mergeCell ref="B1:N1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123B4-3FBB-413E-B3FE-2EE1CF3DC0A4}">
  <sheetPr>
    <pageSetUpPr fitToPage="1"/>
  </sheetPr>
  <dimension ref="A2:K30"/>
  <sheetViews>
    <sheetView topLeftCell="A2" workbookViewId="0">
      <selection activeCell="N16" sqref="N16"/>
    </sheetView>
  </sheetViews>
  <sheetFormatPr baseColWidth="10" defaultColWidth="8.83203125" defaultRowHeight="14"/>
  <cols>
    <col min="11" max="11" width="8.83203125" style="51"/>
  </cols>
  <sheetData>
    <row r="2" spans="1:11" ht="56">
      <c r="A2" s="72" t="s">
        <v>185</v>
      </c>
      <c r="B2" s="39"/>
      <c r="C2" s="39"/>
      <c r="D2" s="39"/>
      <c r="E2" s="39"/>
      <c r="F2" s="39"/>
      <c r="G2" s="39"/>
      <c r="H2" s="39"/>
      <c r="I2" s="39"/>
      <c r="J2" s="39"/>
    </row>
    <row r="3" spans="1:11">
      <c r="A3" s="118" t="s">
        <v>67</v>
      </c>
      <c r="B3" s="118" t="s">
        <v>186</v>
      </c>
      <c r="C3" s="118" t="s">
        <v>187</v>
      </c>
      <c r="D3" s="118" t="s">
        <v>188</v>
      </c>
      <c r="E3" s="118" t="s">
        <v>189</v>
      </c>
      <c r="F3" s="73" t="s">
        <v>89</v>
      </c>
      <c r="G3" s="73" t="s">
        <v>90</v>
      </c>
      <c r="H3" s="73" t="s">
        <v>91</v>
      </c>
      <c r="I3" s="73" t="s">
        <v>92</v>
      </c>
      <c r="J3" s="73" t="s">
        <v>121</v>
      </c>
      <c r="K3" s="51" t="s">
        <v>182</v>
      </c>
    </row>
    <row r="4" spans="1:11">
      <c r="A4" s="118"/>
      <c r="B4" s="118"/>
      <c r="C4" s="118"/>
      <c r="D4" s="118"/>
      <c r="E4" s="118"/>
      <c r="F4" s="74">
        <v>45857</v>
      </c>
      <c r="G4" s="74">
        <v>45857</v>
      </c>
      <c r="H4" s="74">
        <v>45857</v>
      </c>
      <c r="I4" s="74">
        <v>45858</v>
      </c>
      <c r="J4" s="74">
        <v>45858</v>
      </c>
    </row>
    <row r="5" spans="1:11">
      <c r="A5" s="75">
        <v>1</v>
      </c>
      <c r="B5" s="117" t="s">
        <v>31</v>
      </c>
      <c r="C5" s="117" t="s">
        <v>190</v>
      </c>
      <c r="D5" s="117">
        <v>21</v>
      </c>
      <c r="E5" s="117">
        <v>1060</v>
      </c>
      <c r="F5" s="75" t="s">
        <v>191</v>
      </c>
      <c r="G5" s="75" t="s">
        <v>94</v>
      </c>
      <c r="H5" s="75" t="s">
        <v>97</v>
      </c>
      <c r="I5" s="75" t="s">
        <v>94</v>
      </c>
      <c r="J5" s="75" t="s">
        <v>94</v>
      </c>
    </row>
    <row r="6" spans="1:11">
      <c r="A6" s="76">
        <v>5</v>
      </c>
      <c r="B6" s="117"/>
      <c r="C6" s="117"/>
      <c r="D6" s="117"/>
      <c r="E6" s="117"/>
      <c r="F6" s="77">
        <v>5</v>
      </c>
      <c r="G6" s="76">
        <v>1</v>
      </c>
      <c r="H6" s="76">
        <v>2</v>
      </c>
      <c r="I6" s="76">
        <v>1</v>
      </c>
      <c r="J6" s="76">
        <v>1</v>
      </c>
      <c r="K6" s="51">
        <f>((($A$29+1)-A5)/$A$29)*15</f>
        <v>15</v>
      </c>
    </row>
    <row r="7" spans="1:11">
      <c r="A7" s="78">
        <v>2</v>
      </c>
      <c r="B7" s="116" t="s">
        <v>26</v>
      </c>
      <c r="C7" s="116" t="s">
        <v>95</v>
      </c>
      <c r="D7" s="116" t="s">
        <v>192</v>
      </c>
      <c r="E7" s="116">
        <v>1060</v>
      </c>
      <c r="F7" s="78" t="s">
        <v>97</v>
      </c>
      <c r="G7" s="78" t="s">
        <v>97</v>
      </c>
      <c r="H7" s="78" t="s">
        <v>98</v>
      </c>
      <c r="I7" s="78" t="s">
        <v>97</v>
      </c>
      <c r="J7" s="78" t="s">
        <v>109</v>
      </c>
    </row>
    <row r="8" spans="1:11">
      <c r="A8" s="79">
        <v>9</v>
      </c>
      <c r="B8" s="116"/>
      <c r="C8" s="116"/>
      <c r="D8" s="116"/>
      <c r="E8" s="116"/>
      <c r="F8" s="79">
        <v>2</v>
      </c>
      <c r="G8" s="79">
        <v>2</v>
      </c>
      <c r="H8" s="79">
        <v>3</v>
      </c>
      <c r="I8" s="79">
        <v>2</v>
      </c>
      <c r="J8" s="80">
        <v>14</v>
      </c>
      <c r="K8" s="51">
        <f t="shared" ref="K8:K30" si="0">((($A$29+1)-A7)/$A$29)*15</f>
        <v>13.846153846153847</v>
      </c>
    </row>
    <row r="9" spans="1:11">
      <c r="A9" s="75">
        <v>3</v>
      </c>
      <c r="B9" s="117" t="s">
        <v>193</v>
      </c>
      <c r="C9" s="117">
        <v>772</v>
      </c>
      <c r="D9" s="117" t="s">
        <v>194</v>
      </c>
      <c r="E9" s="117">
        <v>1060</v>
      </c>
      <c r="F9" s="75" t="s">
        <v>94</v>
      </c>
      <c r="G9" s="75" t="s">
        <v>195</v>
      </c>
      <c r="H9" s="75" t="s">
        <v>195</v>
      </c>
      <c r="I9" s="75" t="s">
        <v>102</v>
      </c>
      <c r="J9" s="75" t="s">
        <v>97</v>
      </c>
    </row>
    <row r="10" spans="1:11">
      <c r="A10" s="76">
        <v>13</v>
      </c>
      <c r="B10" s="117"/>
      <c r="C10" s="117"/>
      <c r="D10" s="117"/>
      <c r="E10" s="117"/>
      <c r="F10" s="76">
        <v>1</v>
      </c>
      <c r="G10" s="77">
        <v>6</v>
      </c>
      <c r="H10" s="76">
        <v>6</v>
      </c>
      <c r="I10" s="76">
        <v>4</v>
      </c>
      <c r="J10" s="76">
        <v>2</v>
      </c>
      <c r="K10" s="51">
        <f t="shared" si="0"/>
        <v>12.692307692307692</v>
      </c>
    </row>
    <row r="11" spans="1:11">
      <c r="A11" s="78">
        <v>4</v>
      </c>
      <c r="B11" s="116" t="s">
        <v>134</v>
      </c>
      <c r="C11" s="116">
        <v>606</v>
      </c>
      <c r="D11" s="116">
        <v>606</v>
      </c>
      <c r="E11" s="116">
        <v>1060</v>
      </c>
      <c r="F11" s="78" t="s">
        <v>195</v>
      </c>
      <c r="G11" s="78" t="s">
        <v>196</v>
      </c>
      <c r="H11" s="78" t="s">
        <v>197</v>
      </c>
      <c r="I11" s="78" t="s">
        <v>98</v>
      </c>
      <c r="J11" s="78" t="s">
        <v>98</v>
      </c>
    </row>
    <row r="12" spans="1:11">
      <c r="A12" s="79">
        <v>19</v>
      </c>
      <c r="B12" s="116"/>
      <c r="C12" s="116"/>
      <c r="D12" s="116"/>
      <c r="E12" s="116"/>
      <c r="F12" s="79">
        <v>6</v>
      </c>
      <c r="G12" s="80">
        <v>10</v>
      </c>
      <c r="H12" s="79">
        <v>7</v>
      </c>
      <c r="I12" s="79">
        <v>3</v>
      </c>
      <c r="J12" s="79">
        <v>3</v>
      </c>
      <c r="K12" s="51">
        <f t="shared" si="0"/>
        <v>11.538461538461538</v>
      </c>
    </row>
    <row r="13" spans="1:11">
      <c r="A13" s="75">
        <v>5</v>
      </c>
      <c r="B13" s="117" t="s">
        <v>198</v>
      </c>
      <c r="C13" s="117">
        <v>100</v>
      </c>
      <c r="D13" s="117">
        <v>100</v>
      </c>
      <c r="E13" s="117">
        <v>1060</v>
      </c>
      <c r="F13" s="75" t="s">
        <v>102</v>
      </c>
      <c r="G13" s="75" t="s">
        <v>98</v>
      </c>
      <c r="H13" s="75" t="s">
        <v>94</v>
      </c>
      <c r="I13" s="75" t="s">
        <v>109</v>
      </c>
      <c r="J13" s="75" t="s">
        <v>109</v>
      </c>
    </row>
    <row r="14" spans="1:11">
      <c r="A14" s="76">
        <v>22</v>
      </c>
      <c r="B14" s="117"/>
      <c r="C14" s="117"/>
      <c r="D14" s="117"/>
      <c r="E14" s="117"/>
      <c r="F14" s="76">
        <v>4</v>
      </c>
      <c r="G14" s="76">
        <v>3</v>
      </c>
      <c r="H14" s="76">
        <v>1</v>
      </c>
      <c r="I14" s="77">
        <v>14</v>
      </c>
      <c r="J14" s="76">
        <v>14</v>
      </c>
      <c r="K14" s="51">
        <f t="shared" si="0"/>
        <v>10.384615384615385</v>
      </c>
    </row>
    <row r="15" spans="1:11">
      <c r="A15" s="78">
        <v>6</v>
      </c>
      <c r="B15" s="116" t="s">
        <v>28</v>
      </c>
      <c r="C15" s="116" t="s">
        <v>28</v>
      </c>
      <c r="D15" s="116" t="s">
        <v>199</v>
      </c>
      <c r="E15" s="116">
        <v>1060</v>
      </c>
      <c r="F15" s="78" t="s">
        <v>98</v>
      </c>
      <c r="G15" s="78" t="s">
        <v>102</v>
      </c>
      <c r="H15" s="78" t="s">
        <v>102</v>
      </c>
      <c r="I15" s="78" t="s">
        <v>200</v>
      </c>
      <c r="J15" s="78" t="s">
        <v>109</v>
      </c>
    </row>
    <row r="16" spans="1:11">
      <c r="A16" s="79">
        <v>25</v>
      </c>
      <c r="B16" s="116"/>
      <c r="C16" s="116"/>
      <c r="D16" s="116"/>
      <c r="E16" s="116"/>
      <c r="F16" s="79">
        <v>3</v>
      </c>
      <c r="G16" s="79">
        <v>4</v>
      </c>
      <c r="H16" s="79">
        <v>4</v>
      </c>
      <c r="I16" s="80">
        <v>14</v>
      </c>
      <c r="J16" s="79">
        <v>14</v>
      </c>
      <c r="K16" s="51">
        <f t="shared" si="0"/>
        <v>9.2307692307692317</v>
      </c>
    </row>
    <row r="17" spans="1:11">
      <c r="A17" s="75">
        <v>7</v>
      </c>
      <c r="B17" s="117" t="s">
        <v>36</v>
      </c>
      <c r="C17" s="117" t="s">
        <v>201</v>
      </c>
      <c r="D17" s="117" t="s">
        <v>202</v>
      </c>
      <c r="E17" s="117">
        <v>1060</v>
      </c>
      <c r="F17" s="75" t="s">
        <v>197</v>
      </c>
      <c r="G17" s="75" t="s">
        <v>191</v>
      </c>
      <c r="H17" s="75" t="s">
        <v>191</v>
      </c>
      <c r="I17" s="75" t="s">
        <v>109</v>
      </c>
      <c r="J17" s="75" t="s">
        <v>109</v>
      </c>
    </row>
    <row r="18" spans="1:11">
      <c r="A18" s="76">
        <v>31</v>
      </c>
      <c r="B18" s="117"/>
      <c r="C18" s="117"/>
      <c r="D18" s="117"/>
      <c r="E18" s="117"/>
      <c r="F18" s="76">
        <v>7</v>
      </c>
      <c r="G18" s="76">
        <v>5</v>
      </c>
      <c r="H18" s="76">
        <v>5</v>
      </c>
      <c r="I18" s="77">
        <v>14</v>
      </c>
      <c r="J18" s="76">
        <v>14</v>
      </c>
      <c r="K18" s="51">
        <f t="shared" si="0"/>
        <v>8.0769230769230766</v>
      </c>
    </row>
    <row r="19" spans="1:11">
      <c r="A19" s="78">
        <v>8</v>
      </c>
      <c r="B19" s="116" t="s">
        <v>204</v>
      </c>
      <c r="C19" s="116" t="s">
        <v>205</v>
      </c>
      <c r="D19" s="116">
        <v>716</v>
      </c>
      <c r="E19" s="116">
        <v>1060</v>
      </c>
      <c r="F19" s="78" t="s">
        <v>203</v>
      </c>
      <c r="G19" s="78" t="s">
        <v>197</v>
      </c>
      <c r="H19" s="78" t="s">
        <v>206</v>
      </c>
      <c r="I19" s="78" t="s">
        <v>207</v>
      </c>
      <c r="J19" s="78" t="s">
        <v>207</v>
      </c>
    </row>
    <row r="20" spans="1:11">
      <c r="A20" s="79">
        <v>38</v>
      </c>
      <c r="B20" s="116"/>
      <c r="C20" s="116"/>
      <c r="D20" s="116"/>
      <c r="E20" s="116"/>
      <c r="F20" s="79">
        <v>8</v>
      </c>
      <c r="G20" s="79">
        <v>7</v>
      </c>
      <c r="H20" s="79">
        <v>9</v>
      </c>
      <c r="I20" s="80">
        <v>14</v>
      </c>
      <c r="J20" s="79">
        <v>14</v>
      </c>
      <c r="K20" s="51">
        <f t="shared" si="0"/>
        <v>6.9230769230769234</v>
      </c>
    </row>
    <row r="21" spans="1:11">
      <c r="A21" s="75">
        <v>9</v>
      </c>
      <c r="B21" s="117" t="s">
        <v>208</v>
      </c>
      <c r="C21" s="117" t="s">
        <v>209</v>
      </c>
      <c r="D21" s="117">
        <v>721</v>
      </c>
      <c r="E21" s="117">
        <v>1060</v>
      </c>
      <c r="F21" s="75" t="s">
        <v>206</v>
      </c>
      <c r="G21" s="75" t="s">
        <v>203</v>
      </c>
      <c r="H21" s="75" t="s">
        <v>203</v>
      </c>
      <c r="I21" s="75" t="s">
        <v>109</v>
      </c>
      <c r="J21" s="75" t="s">
        <v>109</v>
      </c>
    </row>
    <row r="22" spans="1:11">
      <c r="A22" s="76">
        <v>39</v>
      </c>
      <c r="B22" s="117"/>
      <c r="C22" s="117"/>
      <c r="D22" s="117"/>
      <c r="E22" s="117"/>
      <c r="F22" s="76">
        <v>9</v>
      </c>
      <c r="G22" s="76">
        <v>8</v>
      </c>
      <c r="H22" s="76">
        <v>8</v>
      </c>
      <c r="I22" s="77">
        <v>14</v>
      </c>
      <c r="J22" s="76">
        <v>14</v>
      </c>
      <c r="K22" s="51">
        <f t="shared" si="0"/>
        <v>5.7692307692307692</v>
      </c>
    </row>
    <row r="23" spans="1:11">
      <c r="A23" s="78">
        <v>10</v>
      </c>
      <c r="B23" s="116" t="s">
        <v>210</v>
      </c>
      <c r="C23" s="116" t="s">
        <v>211</v>
      </c>
      <c r="D23" s="116" t="s">
        <v>212</v>
      </c>
      <c r="E23" s="116">
        <v>1060</v>
      </c>
      <c r="F23" s="78" t="s">
        <v>213</v>
      </c>
      <c r="G23" s="78" t="s">
        <v>213</v>
      </c>
      <c r="H23" s="78" t="s">
        <v>196</v>
      </c>
      <c r="I23" s="78" t="s">
        <v>109</v>
      </c>
      <c r="J23" s="78" t="s">
        <v>109</v>
      </c>
    </row>
    <row r="24" spans="1:11">
      <c r="A24" s="79">
        <v>46</v>
      </c>
      <c r="B24" s="116"/>
      <c r="C24" s="116"/>
      <c r="D24" s="116"/>
      <c r="E24" s="116"/>
      <c r="F24" s="79">
        <v>11</v>
      </c>
      <c r="G24" s="79">
        <v>11</v>
      </c>
      <c r="H24" s="79">
        <v>10</v>
      </c>
      <c r="I24" s="80">
        <v>14</v>
      </c>
      <c r="J24" s="79">
        <v>14</v>
      </c>
      <c r="K24" s="51">
        <f t="shared" si="0"/>
        <v>4.6153846153846159</v>
      </c>
    </row>
    <row r="25" spans="1:11">
      <c r="A25" s="75">
        <v>11</v>
      </c>
      <c r="B25" s="117" t="s">
        <v>214</v>
      </c>
      <c r="C25" s="117" t="s">
        <v>215</v>
      </c>
      <c r="D25" s="117" t="s">
        <v>216</v>
      </c>
      <c r="E25" s="117">
        <v>1060</v>
      </c>
      <c r="F25" s="75" t="s">
        <v>196</v>
      </c>
      <c r="G25" s="75" t="s">
        <v>206</v>
      </c>
      <c r="H25" s="75" t="s">
        <v>109</v>
      </c>
      <c r="I25" s="75" t="s">
        <v>207</v>
      </c>
      <c r="J25" s="75" t="s">
        <v>207</v>
      </c>
    </row>
    <row r="26" spans="1:11">
      <c r="A26" s="76">
        <v>47</v>
      </c>
      <c r="B26" s="117"/>
      <c r="C26" s="117"/>
      <c r="D26" s="117"/>
      <c r="E26" s="117"/>
      <c r="F26" s="76">
        <v>10</v>
      </c>
      <c r="G26" s="76">
        <v>9</v>
      </c>
      <c r="H26" s="77">
        <v>14</v>
      </c>
      <c r="I26" s="76">
        <v>14</v>
      </c>
      <c r="J26" s="76">
        <v>14</v>
      </c>
      <c r="K26" s="51">
        <f t="shared" si="0"/>
        <v>3.4615384615384617</v>
      </c>
    </row>
    <row r="27" spans="1:11">
      <c r="A27" s="78">
        <v>12</v>
      </c>
      <c r="B27" s="116" t="s">
        <v>218</v>
      </c>
      <c r="C27" s="116" t="s">
        <v>219</v>
      </c>
      <c r="D27" s="116" t="s">
        <v>220</v>
      </c>
      <c r="E27" s="116">
        <v>1060</v>
      </c>
      <c r="F27" s="78" t="s">
        <v>217</v>
      </c>
      <c r="G27" s="78" t="s">
        <v>200</v>
      </c>
      <c r="H27" s="78" t="s">
        <v>109</v>
      </c>
      <c r="I27" s="78" t="s">
        <v>207</v>
      </c>
      <c r="J27" s="78" t="s">
        <v>207</v>
      </c>
    </row>
    <row r="28" spans="1:11">
      <c r="A28" s="79">
        <v>54</v>
      </c>
      <c r="B28" s="116"/>
      <c r="C28" s="116"/>
      <c r="D28" s="116"/>
      <c r="E28" s="116"/>
      <c r="F28" s="79">
        <v>12</v>
      </c>
      <c r="G28" s="80">
        <v>14</v>
      </c>
      <c r="H28" s="79">
        <v>14</v>
      </c>
      <c r="I28" s="79">
        <v>14</v>
      </c>
      <c r="J28" s="79">
        <v>14</v>
      </c>
      <c r="K28" s="51">
        <f t="shared" si="0"/>
        <v>2.3076923076923079</v>
      </c>
    </row>
    <row r="29" spans="1:11">
      <c r="A29" s="75">
        <v>13</v>
      </c>
      <c r="B29" s="117" t="s">
        <v>221</v>
      </c>
      <c r="C29" s="117" t="s">
        <v>221</v>
      </c>
      <c r="D29" s="117">
        <v>56</v>
      </c>
      <c r="E29" s="117">
        <v>1060</v>
      </c>
      <c r="F29" s="75" t="s">
        <v>200</v>
      </c>
      <c r="G29" s="75" t="s">
        <v>109</v>
      </c>
      <c r="H29" s="75" t="s">
        <v>109</v>
      </c>
      <c r="I29" s="75" t="s">
        <v>109</v>
      </c>
      <c r="J29" s="75" t="s">
        <v>109</v>
      </c>
    </row>
    <row r="30" spans="1:11">
      <c r="A30" s="76">
        <v>56</v>
      </c>
      <c r="B30" s="117"/>
      <c r="C30" s="117"/>
      <c r="D30" s="117"/>
      <c r="E30" s="117"/>
      <c r="F30" s="77">
        <v>14</v>
      </c>
      <c r="G30" s="76">
        <v>14</v>
      </c>
      <c r="H30" s="76">
        <v>14</v>
      </c>
      <c r="I30" s="76">
        <v>14</v>
      </c>
      <c r="J30" s="76">
        <v>14</v>
      </c>
      <c r="K30" s="51">
        <f t="shared" si="0"/>
        <v>1.153846153846154</v>
      </c>
    </row>
  </sheetData>
  <mergeCells count="57">
    <mergeCell ref="B5:B6"/>
    <mergeCell ref="C5:C6"/>
    <mergeCell ref="D5:D6"/>
    <mergeCell ref="E5:E6"/>
    <mergeCell ref="A3:A4"/>
    <mergeCell ref="B3:B4"/>
    <mergeCell ref="C3:C4"/>
    <mergeCell ref="D3:D4"/>
    <mergeCell ref="E3:E4"/>
    <mergeCell ref="B7:B8"/>
    <mergeCell ref="C7:C8"/>
    <mergeCell ref="D7:D8"/>
    <mergeCell ref="E7:E8"/>
    <mergeCell ref="B9:B10"/>
    <mergeCell ref="C9:C10"/>
    <mergeCell ref="D9:D10"/>
    <mergeCell ref="E9:E10"/>
    <mergeCell ref="B11:B12"/>
    <mergeCell ref="C11:C12"/>
    <mergeCell ref="D11:D12"/>
    <mergeCell ref="E11:E12"/>
    <mergeCell ref="B13:B14"/>
    <mergeCell ref="C13:C14"/>
    <mergeCell ref="D13:D14"/>
    <mergeCell ref="E13:E14"/>
    <mergeCell ref="B15:B16"/>
    <mergeCell ref="C15:C16"/>
    <mergeCell ref="D15:D16"/>
    <mergeCell ref="E15:E16"/>
    <mergeCell ref="B17:B18"/>
    <mergeCell ref="C17:C18"/>
    <mergeCell ref="D17:D18"/>
    <mergeCell ref="E17:E18"/>
    <mergeCell ref="B19:B20"/>
    <mergeCell ref="C19:C20"/>
    <mergeCell ref="D19:D20"/>
    <mergeCell ref="E19:E20"/>
    <mergeCell ref="B21:B22"/>
    <mergeCell ref="C21:C22"/>
    <mergeCell ref="D21:D22"/>
    <mergeCell ref="E21:E22"/>
    <mergeCell ref="B23:B24"/>
    <mergeCell ref="C23:C24"/>
    <mergeCell ref="D23:D24"/>
    <mergeCell ref="E23:E24"/>
    <mergeCell ref="B25:B26"/>
    <mergeCell ref="C25:C26"/>
    <mergeCell ref="D25:D26"/>
    <mergeCell ref="E25:E26"/>
    <mergeCell ref="B27:B28"/>
    <mergeCell ref="C27:C28"/>
    <mergeCell ref="D27:D28"/>
    <mergeCell ref="E27:E28"/>
    <mergeCell ref="B29:B30"/>
    <mergeCell ref="C29:C30"/>
    <mergeCell ref="D29:D30"/>
    <mergeCell ref="E29:E30"/>
  </mergeCells>
  <hyperlinks>
    <hyperlink ref="F3" r:id="rId1" display="https://www.boshamsailingclub.com/race/63283" xr:uid="{D553638D-5C01-44B9-8C11-83C2D6A6BD7A}"/>
    <hyperlink ref="G3" r:id="rId2" display="https://www.boshamsailingclub.com/race/63285" xr:uid="{20C576EB-24FD-4FC2-8F9E-4735A38D012F}"/>
    <hyperlink ref="H3" r:id="rId3" display="https://www.boshamsailingclub.com/race/63287" xr:uid="{8918D5A8-2BF7-4AEF-AE32-0191A535BCCF}"/>
    <hyperlink ref="I3" r:id="rId4" display="https://www.boshamsailingclub.com/race/63297" xr:uid="{4D5D024E-F69C-43C7-B45A-86747F96CD3F}"/>
    <hyperlink ref="J3" r:id="rId5" display="https://www.boshamsailingclub.com/race/63299" xr:uid="{B25AAE1E-B46C-4756-ACAC-4F048401C62C}"/>
  </hyperlinks>
  <pageMargins left="0.7" right="0.7" top="0.75" bottom="0.75" header="0.3" footer="0.3"/>
  <pageSetup paperSize="9" orientation="portrait" horizontalDpi="300" verticalDpi="300"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05064-4276-43CE-813F-F6AFDACEE492}">
  <dimension ref="A1:O18"/>
  <sheetViews>
    <sheetView workbookViewId="0">
      <selection activeCell="E7" sqref="E7"/>
    </sheetView>
  </sheetViews>
  <sheetFormatPr baseColWidth="10" defaultColWidth="8.83203125" defaultRowHeight="14"/>
  <cols>
    <col min="1" max="1" width="8.83203125" style="1"/>
    <col min="2" max="2" width="8.83203125" style="2"/>
    <col min="3" max="3" width="12.6640625" style="86" customWidth="1"/>
    <col min="4" max="4" width="19.5" style="86" customWidth="1"/>
    <col min="5" max="16384" width="8.83203125" style="86"/>
  </cols>
  <sheetData>
    <row r="1" spans="1:15">
      <c r="A1" s="121" t="s">
        <v>228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>
      <c r="A2" s="108" t="s">
        <v>67</v>
      </c>
      <c r="B2" s="108" t="s">
        <v>229</v>
      </c>
      <c r="C2" s="87" t="s">
        <v>230</v>
      </c>
      <c r="D2" s="88" t="s">
        <v>231</v>
      </c>
      <c r="E2" s="87" t="s">
        <v>232</v>
      </c>
      <c r="F2" s="87" t="s">
        <v>233</v>
      </c>
      <c r="G2" s="89" t="s">
        <v>234</v>
      </c>
      <c r="H2" s="87" t="s">
        <v>235</v>
      </c>
      <c r="I2" s="87" t="s">
        <v>236</v>
      </c>
      <c r="J2" s="90" t="s">
        <v>237</v>
      </c>
      <c r="K2" s="89" t="s">
        <v>238</v>
      </c>
      <c r="L2" s="87" t="s">
        <v>239</v>
      </c>
      <c r="M2" s="122" t="s">
        <v>240</v>
      </c>
      <c r="N2" s="123"/>
      <c r="O2" s="85"/>
    </row>
    <row r="3" spans="1:15" ht="26">
      <c r="A3" s="109" t="s">
        <v>94</v>
      </c>
      <c r="B3" s="92" t="s">
        <v>241</v>
      </c>
      <c r="C3" s="91" t="s">
        <v>242</v>
      </c>
      <c r="D3" s="93" t="s">
        <v>10</v>
      </c>
      <c r="E3" s="94">
        <v>-1</v>
      </c>
      <c r="F3" s="95">
        <v>1</v>
      </c>
      <c r="G3" s="96">
        <v>1</v>
      </c>
      <c r="H3" s="95">
        <v>1</v>
      </c>
      <c r="I3" s="95">
        <v>1</v>
      </c>
      <c r="J3" s="97">
        <v>1</v>
      </c>
      <c r="K3" s="96">
        <v>1</v>
      </c>
      <c r="L3" s="95">
        <v>7</v>
      </c>
      <c r="M3" s="119">
        <v>6</v>
      </c>
      <c r="N3" s="120"/>
      <c r="O3" s="85"/>
    </row>
    <row r="4" spans="1:15" ht="26">
      <c r="A4" s="109" t="s">
        <v>97</v>
      </c>
      <c r="B4" s="92" t="s">
        <v>243</v>
      </c>
      <c r="C4" s="91" t="s">
        <v>244</v>
      </c>
      <c r="D4" s="98" t="s">
        <v>245</v>
      </c>
      <c r="E4" s="94">
        <v>-3</v>
      </c>
      <c r="F4" s="95">
        <v>2</v>
      </c>
      <c r="G4" s="96">
        <v>2</v>
      </c>
      <c r="H4" s="95">
        <v>2</v>
      </c>
      <c r="I4" s="95">
        <v>2</v>
      </c>
      <c r="J4" s="97">
        <v>2</v>
      </c>
      <c r="K4" s="96">
        <v>2</v>
      </c>
      <c r="L4" s="95">
        <v>15</v>
      </c>
      <c r="M4" s="119">
        <v>12</v>
      </c>
      <c r="N4" s="120"/>
      <c r="O4" s="85"/>
    </row>
    <row r="5" spans="1:15" ht="26">
      <c r="A5" s="109" t="s">
        <v>98</v>
      </c>
      <c r="B5" s="92" t="s">
        <v>246</v>
      </c>
      <c r="C5" s="91" t="s">
        <v>247</v>
      </c>
      <c r="D5" s="98" t="s">
        <v>248</v>
      </c>
      <c r="E5" s="95">
        <v>4</v>
      </c>
      <c r="F5" s="95">
        <v>3</v>
      </c>
      <c r="G5" s="96">
        <v>3</v>
      </c>
      <c r="H5" s="95">
        <v>3</v>
      </c>
      <c r="I5" s="95">
        <v>4</v>
      </c>
      <c r="J5" s="99" t="s">
        <v>249</v>
      </c>
      <c r="K5" s="96">
        <v>3</v>
      </c>
      <c r="L5" s="95">
        <v>26</v>
      </c>
      <c r="M5" s="119">
        <v>20</v>
      </c>
      <c r="N5" s="120"/>
      <c r="O5" s="85"/>
    </row>
    <row r="6" spans="1:15">
      <c r="A6" s="109" t="s">
        <v>102</v>
      </c>
      <c r="B6" s="92" t="s">
        <v>250</v>
      </c>
      <c r="C6" s="91" t="s">
        <v>247</v>
      </c>
      <c r="D6" s="98" t="s">
        <v>251</v>
      </c>
      <c r="E6" s="95">
        <v>5</v>
      </c>
      <c r="F6" s="95">
        <v>5</v>
      </c>
      <c r="G6" s="96">
        <v>4</v>
      </c>
      <c r="H6" s="95">
        <v>4</v>
      </c>
      <c r="I6" s="94">
        <v>-7</v>
      </c>
      <c r="J6" s="97">
        <v>5</v>
      </c>
      <c r="K6" s="96">
        <v>6</v>
      </c>
      <c r="L6" s="95">
        <v>36</v>
      </c>
      <c r="M6" s="119">
        <v>29</v>
      </c>
      <c r="N6" s="120"/>
      <c r="O6" s="85"/>
    </row>
    <row r="7" spans="1:15" ht="26">
      <c r="A7" s="109" t="s">
        <v>191</v>
      </c>
      <c r="B7" s="92" t="s">
        <v>252</v>
      </c>
      <c r="C7" s="91" t="s">
        <v>253</v>
      </c>
      <c r="D7" s="98" t="s">
        <v>254</v>
      </c>
      <c r="E7" s="94">
        <v>-8</v>
      </c>
      <c r="F7" s="95">
        <v>7</v>
      </c>
      <c r="G7" s="96">
        <v>6</v>
      </c>
      <c r="H7" s="95">
        <v>5</v>
      </c>
      <c r="I7" s="95">
        <v>3</v>
      </c>
      <c r="J7" s="97">
        <v>7</v>
      </c>
      <c r="K7" s="96">
        <v>4</v>
      </c>
      <c r="L7" s="95">
        <v>40</v>
      </c>
      <c r="M7" s="119">
        <v>32</v>
      </c>
      <c r="N7" s="120"/>
      <c r="O7" s="85"/>
    </row>
    <row r="8" spans="1:15" ht="39">
      <c r="A8" s="109" t="s">
        <v>195</v>
      </c>
      <c r="B8" s="92" t="s">
        <v>255</v>
      </c>
      <c r="C8" s="91" t="s">
        <v>256</v>
      </c>
      <c r="D8" s="98" t="s">
        <v>257</v>
      </c>
      <c r="E8" s="95">
        <v>7</v>
      </c>
      <c r="F8" s="95">
        <v>6</v>
      </c>
      <c r="G8" s="96">
        <v>7</v>
      </c>
      <c r="H8" s="99" t="s">
        <v>258</v>
      </c>
      <c r="I8" s="95">
        <v>10</v>
      </c>
      <c r="J8" s="97">
        <v>9</v>
      </c>
      <c r="K8" s="96">
        <v>9</v>
      </c>
      <c r="L8" s="95">
        <v>65</v>
      </c>
      <c r="M8" s="119">
        <v>48</v>
      </c>
      <c r="N8" s="120"/>
      <c r="O8" s="85"/>
    </row>
    <row r="9" spans="1:15" ht="26">
      <c r="A9" s="109" t="s">
        <v>197</v>
      </c>
      <c r="B9" s="92" t="s">
        <v>259</v>
      </c>
      <c r="C9" s="100" t="s">
        <v>298</v>
      </c>
      <c r="D9" s="98" t="s">
        <v>260</v>
      </c>
      <c r="E9" s="99" t="s">
        <v>261</v>
      </c>
      <c r="F9" s="95">
        <v>9</v>
      </c>
      <c r="G9" s="96">
        <v>8</v>
      </c>
      <c r="H9" s="95">
        <v>7</v>
      </c>
      <c r="I9" s="95">
        <v>6</v>
      </c>
      <c r="J9" s="97">
        <v>8</v>
      </c>
      <c r="K9" s="96">
        <v>10</v>
      </c>
      <c r="L9" s="95">
        <v>59</v>
      </c>
      <c r="M9" s="119">
        <v>48</v>
      </c>
      <c r="N9" s="120"/>
      <c r="O9" s="85"/>
    </row>
    <row r="10" spans="1:15" ht="39">
      <c r="A10" s="110" t="s">
        <v>203</v>
      </c>
      <c r="B10" s="101" t="s">
        <v>262</v>
      </c>
      <c r="C10" s="102" t="s">
        <v>247</v>
      </c>
      <c r="D10" s="103" t="s">
        <v>263</v>
      </c>
      <c r="E10" s="104"/>
      <c r="F10" s="105">
        <v>4</v>
      </c>
      <c r="G10" s="105">
        <v>5</v>
      </c>
      <c r="H10" s="85" t="s">
        <v>264</v>
      </c>
      <c r="I10" s="106">
        <v>8</v>
      </c>
      <c r="J10" s="85" t="s">
        <v>265</v>
      </c>
      <c r="K10" s="105">
        <v>8</v>
      </c>
      <c r="L10" s="105">
        <v>69</v>
      </c>
      <c r="M10" s="105">
        <v>52</v>
      </c>
      <c r="N10" s="30"/>
      <c r="O10" s="30"/>
    </row>
    <row r="11" spans="1:15" ht="39">
      <c r="A11" s="110" t="s">
        <v>206</v>
      </c>
      <c r="B11" s="111" t="s">
        <v>266</v>
      </c>
      <c r="C11" s="102" t="s">
        <v>267</v>
      </c>
      <c r="D11" s="103" t="s">
        <v>268</v>
      </c>
      <c r="E11" s="104"/>
      <c r="F11" s="85" t="s">
        <v>258</v>
      </c>
      <c r="G11" s="85" t="s">
        <v>269</v>
      </c>
      <c r="H11" s="106">
        <v>6</v>
      </c>
      <c r="I11" s="106">
        <v>9</v>
      </c>
      <c r="J11" s="106">
        <v>4</v>
      </c>
      <c r="K11" s="105">
        <v>7</v>
      </c>
      <c r="L11" s="105">
        <v>69</v>
      </c>
      <c r="M11" s="105">
        <v>52</v>
      </c>
      <c r="N11" s="30"/>
      <c r="O11" s="30"/>
    </row>
    <row r="12" spans="1:15" ht="39">
      <c r="A12" s="110" t="s">
        <v>196</v>
      </c>
      <c r="B12" s="101" t="s">
        <v>270</v>
      </c>
      <c r="C12" s="102" t="s">
        <v>271</v>
      </c>
      <c r="D12" s="103" t="s">
        <v>272</v>
      </c>
      <c r="E12" s="104"/>
      <c r="F12" s="85" t="s">
        <v>258</v>
      </c>
      <c r="G12" s="85" t="s">
        <v>269</v>
      </c>
      <c r="H12" s="85" t="s">
        <v>273</v>
      </c>
      <c r="I12" s="106">
        <v>5</v>
      </c>
      <c r="J12" s="106">
        <v>3</v>
      </c>
      <c r="K12" s="105">
        <v>5</v>
      </c>
      <c r="L12" s="105">
        <v>70</v>
      </c>
      <c r="M12" s="105">
        <v>53</v>
      </c>
      <c r="N12" s="30"/>
      <c r="O12" s="30"/>
    </row>
    <row r="13" spans="1:15" ht="39">
      <c r="A13" s="110" t="s">
        <v>213</v>
      </c>
      <c r="B13" s="101" t="s">
        <v>274</v>
      </c>
      <c r="C13" s="102" t="s">
        <v>271</v>
      </c>
      <c r="D13" s="103" t="s">
        <v>275</v>
      </c>
      <c r="E13" s="104"/>
      <c r="F13" s="105">
        <v>8</v>
      </c>
      <c r="G13" s="105">
        <v>9</v>
      </c>
      <c r="H13" s="106">
        <v>8</v>
      </c>
      <c r="I13" s="85" t="s">
        <v>258</v>
      </c>
      <c r="J13" s="85" t="s">
        <v>269</v>
      </c>
      <c r="K13" s="85" t="s">
        <v>269</v>
      </c>
      <c r="L13" s="105">
        <v>88</v>
      </c>
      <c r="M13" s="105">
        <v>71</v>
      </c>
      <c r="N13" s="30"/>
      <c r="O13" s="30"/>
    </row>
    <row r="14" spans="1:15" ht="39">
      <c r="A14" s="110" t="s">
        <v>217</v>
      </c>
      <c r="B14" s="101" t="s">
        <v>276</v>
      </c>
      <c r="C14" s="102" t="s">
        <v>242</v>
      </c>
      <c r="D14" s="103" t="s">
        <v>277</v>
      </c>
      <c r="E14" s="104"/>
      <c r="F14" s="85" t="s">
        <v>264</v>
      </c>
      <c r="G14" s="85" t="s">
        <v>269</v>
      </c>
      <c r="H14" s="85" t="s">
        <v>273</v>
      </c>
      <c r="I14" s="85" t="s">
        <v>273</v>
      </c>
      <c r="J14" s="85" t="s">
        <v>269</v>
      </c>
      <c r="K14" s="85" t="s">
        <v>269</v>
      </c>
      <c r="L14" s="85" t="s">
        <v>278</v>
      </c>
      <c r="M14" s="105">
        <v>87</v>
      </c>
      <c r="N14" s="30"/>
      <c r="O14" s="30"/>
    </row>
    <row r="15" spans="1:15" ht="26">
      <c r="A15" s="110" t="s">
        <v>294</v>
      </c>
      <c r="B15" s="101" t="s">
        <v>279</v>
      </c>
      <c r="C15" s="85"/>
      <c r="D15" s="103" t="s">
        <v>280</v>
      </c>
      <c r="E15" s="85"/>
      <c r="F15" s="85" t="s">
        <v>273</v>
      </c>
      <c r="G15" s="105">
        <v>10</v>
      </c>
      <c r="H15" s="106">
        <v>9</v>
      </c>
      <c r="I15" s="85" t="s">
        <v>273</v>
      </c>
      <c r="J15" s="85" t="s">
        <v>269</v>
      </c>
      <c r="K15" s="85" t="s">
        <v>269</v>
      </c>
      <c r="L15" s="85" t="s">
        <v>278</v>
      </c>
      <c r="M15" s="105">
        <v>87</v>
      </c>
      <c r="N15" s="30"/>
      <c r="O15" s="30"/>
    </row>
    <row r="16" spans="1:15" ht="26">
      <c r="A16" s="110" t="s">
        <v>296</v>
      </c>
      <c r="B16" s="101" t="s">
        <v>281</v>
      </c>
      <c r="C16" s="102" t="s">
        <v>282</v>
      </c>
      <c r="D16" s="103" t="s">
        <v>283</v>
      </c>
      <c r="E16" s="85"/>
      <c r="F16" s="85" t="s">
        <v>273</v>
      </c>
      <c r="G16" s="85" t="s">
        <v>269</v>
      </c>
      <c r="H16" s="85" t="s">
        <v>273</v>
      </c>
      <c r="I16" s="85" t="s">
        <v>273</v>
      </c>
      <c r="J16" s="85" t="s">
        <v>269</v>
      </c>
      <c r="K16" s="85" t="s">
        <v>269</v>
      </c>
      <c r="L16" s="105">
        <v>119</v>
      </c>
      <c r="M16" s="85" t="s">
        <v>284</v>
      </c>
      <c r="N16" s="30"/>
      <c r="O16" s="30"/>
    </row>
    <row r="17" spans="1:15" ht="26">
      <c r="A17" s="110" t="s">
        <v>296</v>
      </c>
      <c r="B17" s="101" t="s">
        <v>285</v>
      </c>
      <c r="C17" s="107" t="s">
        <v>27</v>
      </c>
      <c r="D17" s="103" t="s">
        <v>286</v>
      </c>
      <c r="E17" s="85"/>
      <c r="F17" s="85" t="s">
        <v>273</v>
      </c>
      <c r="G17" s="85" t="s">
        <v>269</v>
      </c>
      <c r="H17" s="85" t="s">
        <v>273</v>
      </c>
      <c r="I17" s="85" t="s">
        <v>273</v>
      </c>
      <c r="J17" s="85" t="s">
        <v>269</v>
      </c>
      <c r="K17" s="85" t="s">
        <v>269</v>
      </c>
      <c r="L17" s="105">
        <v>119</v>
      </c>
      <c r="M17" s="85" t="s">
        <v>284</v>
      </c>
      <c r="N17" s="30"/>
      <c r="O17" s="30"/>
    </row>
    <row r="18" spans="1:15" ht="39">
      <c r="A18" s="110" t="s">
        <v>296</v>
      </c>
      <c r="B18" s="101" t="s">
        <v>287</v>
      </c>
      <c r="C18" s="85" t="s">
        <v>288</v>
      </c>
      <c r="D18" s="103" t="s">
        <v>289</v>
      </c>
      <c r="E18" s="85"/>
      <c r="F18" s="85" t="s">
        <v>273</v>
      </c>
      <c r="G18" s="85" t="s">
        <v>269</v>
      </c>
      <c r="H18" s="85" t="s">
        <v>273</v>
      </c>
      <c r="I18" s="85" t="s">
        <v>273</v>
      </c>
      <c r="J18" s="85" t="s">
        <v>269</v>
      </c>
      <c r="K18" s="85" t="s">
        <v>269</v>
      </c>
      <c r="L18" s="105">
        <v>119</v>
      </c>
      <c r="M18" s="85" t="s">
        <v>284</v>
      </c>
      <c r="N18" s="30"/>
      <c r="O18" s="30"/>
    </row>
  </sheetData>
  <mergeCells count="9">
    <mergeCell ref="M7:N7"/>
    <mergeCell ref="M8:N8"/>
    <mergeCell ref="M9:N9"/>
    <mergeCell ref="A1:O1"/>
    <mergeCell ref="M2:N2"/>
    <mergeCell ref="M3:N3"/>
    <mergeCell ref="M4:N4"/>
    <mergeCell ref="M5:N5"/>
    <mergeCell ref="M6:N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120E8-0A18-442F-9B9E-77C21D705FBA}"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5C62E-6CB5-422F-8189-8A2CF32A1069}"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2FBE3-29D3-47AB-9AEF-3D18C81C0E8A}">
  <sheetPr>
    <pageSetUpPr fitToPage="1"/>
  </sheetPr>
  <dimension ref="A1:L58"/>
  <sheetViews>
    <sheetView topLeftCell="A11" workbookViewId="0">
      <selection activeCell="L58" sqref="A1:L58"/>
    </sheetView>
  </sheetViews>
  <sheetFormatPr baseColWidth="10" defaultColWidth="8.83203125" defaultRowHeight="14"/>
  <cols>
    <col min="2" max="2" width="20" bestFit="1" customWidth="1"/>
    <col min="3" max="3" width="11" bestFit="1" customWidth="1"/>
    <col min="6" max="6" width="11.83203125" customWidth="1"/>
    <col min="7" max="7" width="11.5" customWidth="1"/>
    <col min="9" max="9" width="10.5" customWidth="1"/>
  </cols>
  <sheetData>
    <row r="1" spans="1:12" ht="62" thickTop="1" thickBot="1">
      <c r="B1" s="5" t="s">
        <v>69</v>
      </c>
      <c r="C1" s="6" t="s">
        <v>0</v>
      </c>
      <c r="D1" s="7" t="s">
        <v>80</v>
      </c>
      <c r="E1" s="7" t="s">
        <v>79</v>
      </c>
      <c r="F1" s="49" t="s">
        <v>81</v>
      </c>
      <c r="G1" s="7" t="s">
        <v>180</v>
      </c>
      <c r="H1" s="7" t="s">
        <v>82</v>
      </c>
      <c r="I1" s="7" t="s">
        <v>115</v>
      </c>
      <c r="J1" s="7" t="s">
        <v>83</v>
      </c>
      <c r="K1" s="7" t="s">
        <v>84</v>
      </c>
      <c r="L1" s="7" t="s">
        <v>184</v>
      </c>
    </row>
    <row r="2" spans="1:12" ht="15" thickTop="1">
      <c r="A2">
        <v>1</v>
      </c>
      <c r="B2" s="34" t="s">
        <v>10</v>
      </c>
      <c r="C2" s="14">
        <v>5</v>
      </c>
      <c r="D2" s="66">
        <v>27</v>
      </c>
      <c r="E2" s="66">
        <v>15</v>
      </c>
      <c r="F2" s="68">
        <v>17</v>
      </c>
      <c r="G2" s="69">
        <v>29</v>
      </c>
      <c r="H2" s="12">
        <v>0</v>
      </c>
      <c r="I2" s="12"/>
      <c r="J2" s="12"/>
      <c r="K2" s="12"/>
      <c r="L2" s="13">
        <f t="shared" ref="L2:L33" si="0">SUM(D2:K2)</f>
        <v>88</v>
      </c>
    </row>
    <row r="3" spans="1:12">
      <c r="A3">
        <v>2</v>
      </c>
      <c r="B3" s="35" t="s">
        <v>8</v>
      </c>
      <c r="C3" s="18">
        <v>74</v>
      </c>
      <c r="D3" s="67">
        <v>28</v>
      </c>
      <c r="E3" s="67">
        <v>0</v>
      </c>
      <c r="F3" s="70">
        <v>18</v>
      </c>
      <c r="G3" s="71">
        <v>33</v>
      </c>
      <c r="H3" s="16">
        <v>0</v>
      </c>
      <c r="I3" s="16"/>
      <c r="J3" s="16"/>
      <c r="K3" s="16"/>
      <c r="L3" s="17">
        <f t="shared" si="0"/>
        <v>79</v>
      </c>
    </row>
    <row r="4" spans="1:12">
      <c r="A4">
        <v>3</v>
      </c>
      <c r="B4" s="35" t="s">
        <v>31</v>
      </c>
      <c r="C4" s="18">
        <v>21</v>
      </c>
      <c r="D4" s="67">
        <v>18</v>
      </c>
      <c r="E4" s="67">
        <v>0</v>
      </c>
      <c r="F4" s="70">
        <v>12</v>
      </c>
      <c r="G4" s="71">
        <v>26</v>
      </c>
      <c r="H4" s="16">
        <v>15</v>
      </c>
      <c r="I4" s="16"/>
      <c r="J4" s="16"/>
      <c r="K4" s="16"/>
      <c r="L4" s="17">
        <f t="shared" si="0"/>
        <v>71</v>
      </c>
    </row>
    <row r="5" spans="1:12">
      <c r="A5">
        <v>4</v>
      </c>
      <c r="B5" s="35" t="s">
        <v>28</v>
      </c>
      <c r="C5" s="18">
        <v>567</v>
      </c>
      <c r="D5" s="67">
        <v>19</v>
      </c>
      <c r="E5" s="67">
        <v>0</v>
      </c>
      <c r="F5" s="70">
        <v>9</v>
      </c>
      <c r="G5" s="71">
        <v>24</v>
      </c>
      <c r="H5" s="16">
        <v>9</v>
      </c>
      <c r="I5" s="16"/>
      <c r="J5" s="16"/>
      <c r="K5" s="16"/>
      <c r="L5" s="17">
        <f t="shared" si="0"/>
        <v>61</v>
      </c>
    </row>
    <row r="6" spans="1:12">
      <c r="A6">
        <v>5</v>
      </c>
      <c r="B6" s="35" t="s">
        <v>36</v>
      </c>
      <c r="C6" s="18">
        <v>13</v>
      </c>
      <c r="D6" s="67">
        <v>16</v>
      </c>
      <c r="E6" s="67">
        <v>0</v>
      </c>
      <c r="F6" s="70">
        <v>16</v>
      </c>
      <c r="G6" s="71">
        <v>20</v>
      </c>
      <c r="H6" s="16">
        <v>8</v>
      </c>
      <c r="I6" s="16"/>
      <c r="J6" s="16"/>
      <c r="K6" s="16"/>
      <c r="L6" s="17">
        <f t="shared" si="0"/>
        <v>60</v>
      </c>
    </row>
    <row r="7" spans="1:12">
      <c r="A7">
        <v>6</v>
      </c>
      <c r="B7" s="35" t="s">
        <v>37</v>
      </c>
      <c r="C7" s="18">
        <v>59</v>
      </c>
      <c r="D7" s="67">
        <v>15</v>
      </c>
      <c r="E7" s="67">
        <v>8</v>
      </c>
      <c r="F7" s="70">
        <v>13</v>
      </c>
      <c r="G7" s="71">
        <v>23</v>
      </c>
      <c r="H7" s="16">
        <v>0</v>
      </c>
      <c r="I7" s="16"/>
      <c r="J7" s="16"/>
      <c r="K7" s="16"/>
      <c r="L7" s="17">
        <f t="shared" si="0"/>
        <v>59</v>
      </c>
    </row>
    <row r="8" spans="1:12">
      <c r="A8">
        <v>7</v>
      </c>
      <c r="B8" s="35" t="s">
        <v>12</v>
      </c>
      <c r="C8" s="18">
        <v>2</v>
      </c>
      <c r="D8" s="67">
        <v>26</v>
      </c>
      <c r="E8" s="67">
        <v>0</v>
      </c>
      <c r="F8" s="70">
        <v>0</v>
      </c>
      <c r="G8" s="71">
        <v>28</v>
      </c>
      <c r="H8" s="16">
        <v>0</v>
      </c>
      <c r="I8" s="16"/>
      <c r="J8" s="16"/>
      <c r="K8" s="16"/>
      <c r="L8" s="17">
        <f t="shared" si="0"/>
        <v>54</v>
      </c>
    </row>
    <row r="9" spans="1:12">
      <c r="A9">
        <v>8</v>
      </c>
      <c r="B9" s="35" t="s">
        <v>24</v>
      </c>
      <c r="C9" s="18">
        <v>635</v>
      </c>
      <c r="D9" s="67">
        <v>21</v>
      </c>
      <c r="E9" s="67">
        <v>0</v>
      </c>
      <c r="F9" s="70">
        <v>0</v>
      </c>
      <c r="G9" s="71">
        <v>31</v>
      </c>
      <c r="H9" s="16">
        <v>0</v>
      </c>
      <c r="I9" s="16"/>
      <c r="J9" s="16"/>
      <c r="K9" s="16"/>
      <c r="L9" s="17">
        <f t="shared" si="0"/>
        <v>52</v>
      </c>
    </row>
    <row r="10" spans="1:12">
      <c r="A10">
        <v>9</v>
      </c>
      <c r="B10" s="35" t="s">
        <v>22</v>
      </c>
      <c r="C10" s="18">
        <v>90</v>
      </c>
      <c r="D10" s="67">
        <v>22</v>
      </c>
      <c r="E10" s="67">
        <v>0</v>
      </c>
      <c r="F10" s="70">
        <v>0</v>
      </c>
      <c r="G10" s="71">
        <v>27</v>
      </c>
      <c r="H10" s="16">
        <v>0</v>
      </c>
      <c r="I10" s="16"/>
      <c r="J10" s="16"/>
      <c r="K10" s="16"/>
      <c r="L10" s="17">
        <f t="shared" si="0"/>
        <v>49</v>
      </c>
    </row>
    <row r="11" spans="1:12">
      <c r="A11">
        <v>10</v>
      </c>
      <c r="B11" s="35" t="s">
        <v>26</v>
      </c>
      <c r="C11" s="18">
        <v>68</v>
      </c>
      <c r="D11" s="67">
        <v>20</v>
      </c>
      <c r="E11" s="67">
        <v>4</v>
      </c>
      <c r="F11" s="70">
        <v>10</v>
      </c>
      <c r="G11" s="71">
        <v>1</v>
      </c>
      <c r="H11" s="16">
        <v>14</v>
      </c>
      <c r="I11" s="16"/>
      <c r="J11" s="16"/>
      <c r="K11" s="16"/>
      <c r="L11" s="17">
        <f t="shared" si="0"/>
        <v>49</v>
      </c>
    </row>
    <row r="12" spans="1:12">
      <c r="A12">
        <v>11</v>
      </c>
      <c r="B12" s="35" t="s">
        <v>17</v>
      </c>
      <c r="C12" s="18">
        <v>4</v>
      </c>
      <c r="D12" s="67">
        <v>24</v>
      </c>
      <c r="E12" s="67">
        <v>0</v>
      </c>
      <c r="F12" s="70">
        <v>0</v>
      </c>
      <c r="G12" s="71">
        <v>25</v>
      </c>
      <c r="H12" s="16">
        <v>0</v>
      </c>
      <c r="I12" s="16"/>
      <c r="J12" s="16"/>
      <c r="K12" s="16"/>
      <c r="L12" s="17">
        <f t="shared" si="0"/>
        <v>49</v>
      </c>
    </row>
    <row r="13" spans="1:12">
      <c r="A13">
        <v>12</v>
      </c>
      <c r="B13" s="35" t="s">
        <v>5</v>
      </c>
      <c r="C13" s="18">
        <v>790</v>
      </c>
      <c r="D13" s="67">
        <v>29</v>
      </c>
      <c r="E13" s="67">
        <v>0</v>
      </c>
      <c r="F13" s="70">
        <v>19</v>
      </c>
      <c r="G13" s="71">
        <v>0</v>
      </c>
      <c r="H13" s="16">
        <v>0</v>
      </c>
      <c r="I13" s="16"/>
      <c r="J13" s="16"/>
      <c r="K13" s="16"/>
      <c r="L13" s="17">
        <f t="shared" si="0"/>
        <v>48</v>
      </c>
    </row>
    <row r="14" spans="1:12">
      <c r="A14">
        <v>13</v>
      </c>
      <c r="B14" s="35" t="s">
        <v>33</v>
      </c>
      <c r="C14" s="18">
        <v>86</v>
      </c>
      <c r="D14" s="67">
        <v>17</v>
      </c>
      <c r="E14" s="67">
        <v>0</v>
      </c>
      <c r="F14" s="70">
        <v>0</v>
      </c>
      <c r="G14" s="71">
        <v>22</v>
      </c>
      <c r="H14" s="16">
        <v>0</v>
      </c>
      <c r="I14" s="16"/>
      <c r="J14" s="16"/>
      <c r="K14" s="16"/>
      <c r="L14" s="17">
        <f t="shared" si="0"/>
        <v>39</v>
      </c>
    </row>
    <row r="15" spans="1:12">
      <c r="A15">
        <v>14</v>
      </c>
      <c r="B15" s="35" t="s">
        <v>14</v>
      </c>
      <c r="C15" s="18">
        <v>8</v>
      </c>
      <c r="D15" s="67">
        <v>25</v>
      </c>
      <c r="E15" s="67">
        <v>0</v>
      </c>
      <c r="F15" s="70">
        <v>14</v>
      </c>
      <c r="G15" s="71">
        <v>0</v>
      </c>
      <c r="H15" s="16">
        <v>0</v>
      </c>
      <c r="I15" s="16"/>
      <c r="J15" s="16"/>
      <c r="K15" s="16"/>
      <c r="L15" s="17">
        <f t="shared" si="0"/>
        <v>39</v>
      </c>
    </row>
    <row r="16" spans="1:12">
      <c r="A16">
        <v>15</v>
      </c>
      <c r="B16" s="35" t="s">
        <v>117</v>
      </c>
      <c r="C16" s="18">
        <v>79</v>
      </c>
      <c r="D16" s="67">
        <v>0</v>
      </c>
      <c r="E16" s="67">
        <v>0</v>
      </c>
      <c r="F16" s="70">
        <v>0</v>
      </c>
      <c r="G16" s="71">
        <v>32</v>
      </c>
      <c r="H16" s="16">
        <v>0</v>
      </c>
      <c r="I16" s="16"/>
      <c r="J16" s="16"/>
      <c r="K16" s="16"/>
      <c r="L16" s="17">
        <f t="shared" si="0"/>
        <v>32</v>
      </c>
    </row>
    <row r="17" spans="1:12">
      <c r="A17">
        <v>16</v>
      </c>
      <c r="B17" s="35" t="s">
        <v>146</v>
      </c>
      <c r="C17" s="18" t="s">
        <v>178</v>
      </c>
      <c r="D17" s="67">
        <v>0</v>
      </c>
      <c r="E17" s="67">
        <v>0</v>
      </c>
      <c r="F17" s="70">
        <v>0</v>
      </c>
      <c r="G17" s="71">
        <v>30</v>
      </c>
      <c r="H17" s="15">
        <v>0</v>
      </c>
      <c r="I17" s="15"/>
      <c r="J17" s="15"/>
      <c r="K17" s="15"/>
      <c r="L17" s="17">
        <f t="shared" si="0"/>
        <v>30</v>
      </c>
    </row>
    <row r="18" spans="1:12">
      <c r="A18">
        <v>17</v>
      </c>
      <c r="B18" s="35" t="s">
        <v>45</v>
      </c>
      <c r="C18" s="18">
        <v>61</v>
      </c>
      <c r="D18" s="67">
        <v>11</v>
      </c>
      <c r="E18" s="67">
        <v>0</v>
      </c>
      <c r="F18" s="70">
        <v>5</v>
      </c>
      <c r="G18" s="71">
        <v>13</v>
      </c>
      <c r="H18" s="16">
        <v>0</v>
      </c>
      <c r="I18" s="16"/>
      <c r="J18" s="16"/>
      <c r="K18" s="16"/>
      <c r="L18" s="17">
        <f t="shared" si="0"/>
        <v>29</v>
      </c>
    </row>
    <row r="19" spans="1:12">
      <c r="A19">
        <v>18</v>
      </c>
      <c r="B19" s="35" t="s">
        <v>53</v>
      </c>
      <c r="C19" s="18">
        <v>1</v>
      </c>
      <c r="D19" s="67">
        <v>7</v>
      </c>
      <c r="E19" s="67">
        <v>0</v>
      </c>
      <c r="F19" s="70">
        <v>0</v>
      </c>
      <c r="G19" s="71">
        <v>17</v>
      </c>
      <c r="H19" s="15">
        <v>0</v>
      </c>
      <c r="I19" s="15"/>
      <c r="J19" s="15"/>
      <c r="K19" s="15"/>
      <c r="L19" s="17">
        <f t="shared" si="0"/>
        <v>24</v>
      </c>
    </row>
    <row r="20" spans="1:12">
      <c r="A20">
        <v>19</v>
      </c>
      <c r="B20" s="35" t="s">
        <v>51</v>
      </c>
      <c r="C20" s="18">
        <v>18</v>
      </c>
      <c r="D20" s="67">
        <v>8</v>
      </c>
      <c r="E20" s="67">
        <v>0</v>
      </c>
      <c r="F20" s="70">
        <v>0</v>
      </c>
      <c r="G20" s="71">
        <v>15</v>
      </c>
      <c r="H20" s="15">
        <v>0</v>
      </c>
      <c r="I20" s="15"/>
      <c r="J20" s="15"/>
      <c r="K20" s="15"/>
      <c r="L20" s="17">
        <f t="shared" si="0"/>
        <v>23</v>
      </c>
    </row>
    <row r="21" spans="1:12">
      <c r="A21">
        <v>20</v>
      </c>
      <c r="B21" s="35" t="s">
        <v>19</v>
      </c>
      <c r="C21" s="18">
        <v>201</v>
      </c>
      <c r="D21" s="67">
        <v>23</v>
      </c>
      <c r="E21" s="67">
        <v>0</v>
      </c>
      <c r="F21" s="70">
        <v>0</v>
      </c>
      <c r="G21" s="71">
        <v>0</v>
      </c>
      <c r="H21" s="16">
        <v>0</v>
      </c>
      <c r="I21" s="16"/>
      <c r="J21" s="16"/>
      <c r="K21" s="16"/>
      <c r="L21" s="17">
        <f t="shared" si="0"/>
        <v>23</v>
      </c>
    </row>
    <row r="22" spans="1:12">
      <c r="A22">
        <v>21</v>
      </c>
      <c r="B22" s="35" t="s">
        <v>138</v>
      </c>
      <c r="C22" s="18">
        <v>40</v>
      </c>
      <c r="D22" s="67">
        <v>0</v>
      </c>
      <c r="E22" s="67">
        <v>0</v>
      </c>
      <c r="F22" s="70">
        <v>11</v>
      </c>
      <c r="G22" s="71">
        <v>11</v>
      </c>
      <c r="H22" s="15">
        <v>0</v>
      </c>
      <c r="I22" s="15"/>
      <c r="J22" s="15"/>
      <c r="K22" s="15"/>
      <c r="L22" s="17">
        <f t="shared" si="0"/>
        <v>22</v>
      </c>
    </row>
    <row r="23" spans="1:12">
      <c r="A23">
        <v>22</v>
      </c>
      <c r="B23" s="35" t="s">
        <v>127</v>
      </c>
      <c r="C23" s="18">
        <v>581</v>
      </c>
      <c r="D23" s="67">
        <v>0</v>
      </c>
      <c r="E23" s="67">
        <v>0</v>
      </c>
      <c r="F23" s="70">
        <v>15</v>
      </c>
      <c r="G23" s="71">
        <v>7</v>
      </c>
      <c r="H23" s="15">
        <v>0</v>
      </c>
      <c r="I23" s="15"/>
      <c r="J23" s="15"/>
      <c r="K23" s="15"/>
      <c r="L23" s="17">
        <f t="shared" si="0"/>
        <v>22</v>
      </c>
    </row>
    <row r="24" spans="1:12">
      <c r="A24">
        <v>23</v>
      </c>
      <c r="B24" s="35" t="s">
        <v>155</v>
      </c>
      <c r="C24" s="18" t="s">
        <v>177</v>
      </c>
      <c r="D24" s="67">
        <v>0</v>
      </c>
      <c r="E24" s="67">
        <v>0</v>
      </c>
      <c r="F24" s="70">
        <v>0</v>
      </c>
      <c r="G24" s="71">
        <v>21</v>
      </c>
      <c r="H24" s="15">
        <v>0</v>
      </c>
      <c r="I24" s="15"/>
      <c r="J24" s="15"/>
      <c r="K24" s="15"/>
      <c r="L24" s="17">
        <f t="shared" si="0"/>
        <v>21</v>
      </c>
    </row>
    <row r="25" spans="1:12">
      <c r="A25">
        <v>24</v>
      </c>
      <c r="B25" s="35" t="s">
        <v>47</v>
      </c>
      <c r="C25" s="18">
        <v>51</v>
      </c>
      <c r="D25" s="67">
        <v>10</v>
      </c>
      <c r="E25" s="67">
        <v>11</v>
      </c>
      <c r="F25" s="70">
        <v>0</v>
      </c>
      <c r="G25" s="71">
        <v>0</v>
      </c>
      <c r="H25" s="16">
        <v>0</v>
      </c>
      <c r="I25" s="16"/>
      <c r="J25" s="16"/>
      <c r="K25" s="16"/>
      <c r="L25" s="17">
        <f t="shared" si="0"/>
        <v>21</v>
      </c>
    </row>
    <row r="26" spans="1:12">
      <c r="A26">
        <v>25</v>
      </c>
      <c r="B26" s="35" t="s">
        <v>179</v>
      </c>
      <c r="C26" s="18">
        <v>108</v>
      </c>
      <c r="D26" s="67">
        <v>0</v>
      </c>
      <c r="E26" s="67">
        <v>0</v>
      </c>
      <c r="F26" s="70">
        <v>0</v>
      </c>
      <c r="G26" s="71">
        <v>19</v>
      </c>
      <c r="H26" s="15">
        <v>0</v>
      </c>
      <c r="I26" s="15"/>
      <c r="J26" s="15"/>
      <c r="K26" s="15"/>
      <c r="L26" s="17">
        <f t="shared" si="0"/>
        <v>19</v>
      </c>
    </row>
    <row r="27" spans="1:12">
      <c r="A27">
        <v>26</v>
      </c>
      <c r="B27" s="35" t="s">
        <v>160</v>
      </c>
      <c r="C27" s="18">
        <v>9</v>
      </c>
      <c r="D27" s="67">
        <v>0</v>
      </c>
      <c r="E27" s="67">
        <v>0</v>
      </c>
      <c r="F27" s="70">
        <v>0</v>
      </c>
      <c r="G27" s="71">
        <v>18</v>
      </c>
      <c r="H27" s="15">
        <v>0</v>
      </c>
      <c r="I27" s="15"/>
      <c r="J27" s="15"/>
      <c r="K27" s="15"/>
      <c r="L27" s="17">
        <f t="shared" si="0"/>
        <v>18</v>
      </c>
    </row>
    <row r="28" spans="1:12">
      <c r="A28">
        <v>27</v>
      </c>
      <c r="B28" s="35" t="s">
        <v>162</v>
      </c>
      <c r="C28" s="18">
        <v>62</v>
      </c>
      <c r="D28" s="67">
        <v>0</v>
      </c>
      <c r="E28" s="67">
        <v>0</v>
      </c>
      <c r="F28" s="70">
        <v>0</v>
      </c>
      <c r="G28" s="71">
        <v>16</v>
      </c>
      <c r="H28" s="15">
        <v>0</v>
      </c>
      <c r="I28" s="15"/>
      <c r="J28" s="15"/>
      <c r="K28" s="15"/>
      <c r="L28" s="17">
        <f t="shared" si="0"/>
        <v>16</v>
      </c>
    </row>
    <row r="29" spans="1:12">
      <c r="A29">
        <v>28</v>
      </c>
      <c r="B29" s="35" t="s">
        <v>134</v>
      </c>
      <c r="C29" s="18">
        <v>606</v>
      </c>
      <c r="D29" s="67">
        <v>0</v>
      </c>
      <c r="E29" s="67">
        <v>0</v>
      </c>
      <c r="F29" s="70">
        <v>4</v>
      </c>
      <c r="G29" s="71">
        <v>0</v>
      </c>
      <c r="H29" s="15">
        <v>12</v>
      </c>
      <c r="I29" s="15"/>
      <c r="J29" s="15"/>
      <c r="K29" s="15"/>
      <c r="L29" s="17">
        <f t="shared" si="0"/>
        <v>16</v>
      </c>
    </row>
    <row r="30" spans="1:12">
      <c r="A30">
        <v>29</v>
      </c>
      <c r="B30" s="35" t="s">
        <v>163</v>
      </c>
      <c r="C30" s="18">
        <v>85</v>
      </c>
      <c r="D30" s="67">
        <v>0</v>
      </c>
      <c r="E30" s="67">
        <v>0</v>
      </c>
      <c r="F30" s="70">
        <v>0</v>
      </c>
      <c r="G30" s="71">
        <v>14</v>
      </c>
      <c r="H30" s="15">
        <v>0</v>
      </c>
      <c r="I30" s="15"/>
      <c r="J30" s="15"/>
      <c r="K30" s="15"/>
      <c r="L30" s="17">
        <f t="shared" si="0"/>
        <v>14</v>
      </c>
    </row>
    <row r="31" spans="1:12">
      <c r="A31">
        <v>30</v>
      </c>
      <c r="B31" s="35" t="s">
        <v>54</v>
      </c>
      <c r="C31" s="18">
        <v>124</v>
      </c>
      <c r="D31" s="67">
        <v>6</v>
      </c>
      <c r="E31" s="67">
        <v>0</v>
      </c>
      <c r="F31" s="70">
        <v>8</v>
      </c>
      <c r="G31" s="71">
        <v>0</v>
      </c>
      <c r="H31" s="15">
        <v>0</v>
      </c>
      <c r="I31" s="15"/>
      <c r="J31" s="15"/>
      <c r="K31" s="15"/>
      <c r="L31" s="17">
        <f t="shared" si="0"/>
        <v>14</v>
      </c>
    </row>
    <row r="32" spans="1:12">
      <c r="A32">
        <v>31</v>
      </c>
      <c r="B32" s="35" t="s">
        <v>40</v>
      </c>
      <c r="C32" s="18">
        <v>715</v>
      </c>
      <c r="D32" s="67">
        <v>14</v>
      </c>
      <c r="E32" s="67">
        <v>0</v>
      </c>
      <c r="F32" s="70">
        <v>0</v>
      </c>
      <c r="G32" s="71">
        <v>0</v>
      </c>
      <c r="H32" s="16">
        <v>0</v>
      </c>
      <c r="I32" s="16"/>
      <c r="J32" s="16"/>
      <c r="K32" s="16"/>
      <c r="L32" s="17">
        <f t="shared" si="0"/>
        <v>14</v>
      </c>
    </row>
    <row r="33" spans="1:12">
      <c r="A33">
        <v>32</v>
      </c>
      <c r="B33" s="35" t="s">
        <v>193</v>
      </c>
      <c r="C33" s="18">
        <v>772</v>
      </c>
      <c r="D33" s="67">
        <v>0</v>
      </c>
      <c r="E33" s="67">
        <v>0</v>
      </c>
      <c r="F33" s="70">
        <v>0</v>
      </c>
      <c r="G33" s="71">
        <v>0</v>
      </c>
      <c r="H33" s="15">
        <v>13</v>
      </c>
      <c r="I33" s="15"/>
      <c r="J33" s="15"/>
      <c r="K33" s="15"/>
      <c r="L33" s="17">
        <f t="shared" si="0"/>
        <v>13</v>
      </c>
    </row>
    <row r="34" spans="1:12">
      <c r="A34">
        <v>33</v>
      </c>
      <c r="B34" s="35" t="s">
        <v>42</v>
      </c>
      <c r="C34" s="18">
        <v>719</v>
      </c>
      <c r="D34" s="67">
        <v>13</v>
      </c>
      <c r="E34" s="67">
        <v>0</v>
      </c>
      <c r="F34" s="70">
        <v>0</v>
      </c>
      <c r="G34" s="71">
        <v>0</v>
      </c>
      <c r="H34" s="16">
        <v>0</v>
      </c>
      <c r="I34" s="16"/>
      <c r="J34" s="16"/>
      <c r="K34" s="16"/>
      <c r="L34" s="17">
        <f t="shared" ref="L34:L58" si="1">SUM(D34:K34)</f>
        <v>13</v>
      </c>
    </row>
    <row r="35" spans="1:12">
      <c r="A35">
        <v>34</v>
      </c>
      <c r="B35" s="35" t="s">
        <v>165</v>
      </c>
      <c r="C35" s="18">
        <v>44</v>
      </c>
      <c r="D35" s="67">
        <v>0</v>
      </c>
      <c r="E35" s="67">
        <v>0</v>
      </c>
      <c r="F35" s="70">
        <v>0</v>
      </c>
      <c r="G35" s="71">
        <v>12</v>
      </c>
      <c r="H35" s="15">
        <v>0</v>
      </c>
      <c r="I35" s="15"/>
      <c r="J35" s="15"/>
      <c r="K35" s="15"/>
      <c r="L35" s="17">
        <f t="shared" si="1"/>
        <v>12</v>
      </c>
    </row>
    <row r="36" spans="1:12">
      <c r="A36">
        <v>35</v>
      </c>
      <c r="B36" s="35" t="s">
        <v>139</v>
      </c>
      <c r="C36" s="18">
        <v>42</v>
      </c>
      <c r="D36" s="67">
        <v>0</v>
      </c>
      <c r="E36" s="67">
        <v>0</v>
      </c>
      <c r="F36" s="70">
        <v>6</v>
      </c>
      <c r="G36" s="71">
        <v>6</v>
      </c>
      <c r="H36" s="15">
        <v>0</v>
      </c>
      <c r="I36" s="15"/>
      <c r="J36" s="15"/>
      <c r="K36" s="15"/>
      <c r="L36" s="17">
        <f t="shared" si="1"/>
        <v>12</v>
      </c>
    </row>
    <row r="37" spans="1:12">
      <c r="A37">
        <v>36</v>
      </c>
      <c r="B37" s="35" t="s">
        <v>43</v>
      </c>
      <c r="C37" s="18">
        <v>75</v>
      </c>
      <c r="D37" s="67">
        <v>12</v>
      </c>
      <c r="E37" s="67">
        <v>0</v>
      </c>
      <c r="F37" s="70">
        <v>0</v>
      </c>
      <c r="G37" s="71">
        <v>0</v>
      </c>
      <c r="H37" s="16">
        <v>0</v>
      </c>
      <c r="I37" s="16"/>
      <c r="J37" s="16"/>
      <c r="K37" s="16"/>
      <c r="L37" s="17">
        <f t="shared" si="1"/>
        <v>12</v>
      </c>
    </row>
    <row r="38" spans="1:12">
      <c r="A38">
        <v>37</v>
      </c>
      <c r="B38" s="35" t="s">
        <v>137</v>
      </c>
      <c r="C38" s="18">
        <v>20</v>
      </c>
      <c r="D38" s="67">
        <v>0</v>
      </c>
      <c r="E38" s="67">
        <v>0</v>
      </c>
      <c r="F38" s="70">
        <v>1</v>
      </c>
      <c r="G38" s="71">
        <v>10</v>
      </c>
      <c r="H38" s="15">
        <v>0</v>
      </c>
      <c r="I38" s="15"/>
      <c r="J38" s="15"/>
      <c r="K38" s="15"/>
      <c r="L38" s="17">
        <f t="shared" si="1"/>
        <v>11</v>
      </c>
    </row>
    <row r="39" spans="1:12">
      <c r="A39">
        <v>38</v>
      </c>
      <c r="B39" s="35" t="s">
        <v>198</v>
      </c>
      <c r="C39" s="18">
        <v>100</v>
      </c>
      <c r="D39" s="67">
        <v>0</v>
      </c>
      <c r="E39" s="67">
        <v>0</v>
      </c>
      <c r="F39" s="70">
        <v>0</v>
      </c>
      <c r="G39" s="71">
        <v>0</v>
      </c>
      <c r="H39" s="15">
        <v>10</v>
      </c>
      <c r="I39" s="15"/>
      <c r="J39" s="15"/>
      <c r="K39" s="15"/>
      <c r="L39" s="17">
        <f t="shared" si="1"/>
        <v>10</v>
      </c>
    </row>
    <row r="40" spans="1:12">
      <c r="A40">
        <v>39</v>
      </c>
      <c r="B40" s="35" t="s">
        <v>169</v>
      </c>
      <c r="C40" s="18" t="s">
        <v>181</v>
      </c>
      <c r="D40" s="67">
        <v>0</v>
      </c>
      <c r="E40" s="67">
        <v>0</v>
      </c>
      <c r="F40" s="70">
        <v>0</v>
      </c>
      <c r="G40" s="71">
        <v>9</v>
      </c>
      <c r="H40" s="15">
        <v>0</v>
      </c>
      <c r="I40" s="15"/>
      <c r="J40" s="15"/>
      <c r="K40" s="15"/>
      <c r="L40" s="17">
        <f t="shared" si="1"/>
        <v>9</v>
      </c>
    </row>
    <row r="41" spans="1:12">
      <c r="A41">
        <v>40</v>
      </c>
      <c r="B41" s="35" t="s">
        <v>50</v>
      </c>
      <c r="C41" s="18">
        <v>7</v>
      </c>
      <c r="D41" s="67">
        <v>9</v>
      </c>
      <c r="E41" s="67">
        <v>0</v>
      </c>
      <c r="F41" s="70">
        <v>0</v>
      </c>
      <c r="G41" s="71">
        <v>0</v>
      </c>
      <c r="H41" s="15">
        <v>0</v>
      </c>
      <c r="I41" s="15"/>
      <c r="J41" s="15"/>
      <c r="K41" s="15"/>
      <c r="L41" s="17">
        <f t="shared" si="1"/>
        <v>9</v>
      </c>
    </row>
    <row r="42" spans="1:12">
      <c r="A42">
        <v>41</v>
      </c>
      <c r="B42" s="35" t="s">
        <v>171</v>
      </c>
      <c r="C42" s="18">
        <v>626</v>
      </c>
      <c r="D42" s="67">
        <v>0</v>
      </c>
      <c r="E42" s="67">
        <v>0</v>
      </c>
      <c r="F42" s="70">
        <v>0</v>
      </c>
      <c r="G42" s="71">
        <v>8</v>
      </c>
      <c r="H42" s="15">
        <v>0</v>
      </c>
      <c r="I42" s="15"/>
      <c r="J42" s="15"/>
      <c r="K42" s="15"/>
      <c r="L42" s="17">
        <f t="shared" si="1"/>
        <v>8</v>
      </c>
    </row>
    <row r="43" spans="1:12">
      <c r="A43">
        <v>42</v>
      </c>
      <c r="B43" s="35" t="s">
        <v>204</v>
      </c>
      <c r="C43" s="18">
        <v>716</v>
      </c>
      <c r="D43" s="67">
        <v>0</v>
      </c>
      <c r="E43" s="67">
        <v>0</v>
      </c>
      <c r="F43" s="70">
        <v>0</v>
      </c>
      <c r="G43" s="71">
        <v>0</v>
      </c>
      <c r="H43" s="15">
        <v>7</v>
      </c>
      <c r="I43" s="15"/>
      <c r="J43" s="15"/>
      <c r="K43" s="15"/>
      <c r="L43" s="17">
        <f t="shared" si="1"/>
        <v>7</v>
      </c>
    </row>
    <row r="44" spans="1:12">
      <c r="A44">
        <v>43</v>
      </c>
      <c r="B44" s="35" t="s">
        <v>140</v>
      </c>
      <c r="C44" s="18">
        <v>34</v>
      </c>
      <c r="D44" s="67">
        <v>0</v>
      </c>
      <c r="E44" s="67">
        <v>0</v>
      </c>
      <c r="F44" s="70">
        <v>2</v>
      </c>
      <c r="G44" s="71">
        <v>5</v>
      </c>
      <c r="H44" s="15">
        <v>0</v>
      </c>
      <c r="I44" s="15"/>
      <c r="J44" s="15"/>
      <c r="K44" s="15"/>
      <c r="L44" s="17">
        <f t="shared" si="1"/>
        <v>7</v>
      </c>
    </row>
    <row r="45" spans="1:12">
      <c r="A45">
        <v>44</v>
      </c>
      <c r="B45" s="35" t="s">
        <v>132</v>
      </c>
      <c r="C45" s="18">
        <v>685</v>
      </c>
      <c r="D45" s="67">
        <v>0</v>
      </c>
      <c r="E45" s="67">
        <v>0</v>
      </c>
      <c r="F45" s="70">
        <v>7</v>
      </c>
      <c r="G45" s="71">
        <v>0</v>
      </c>
      <c r="H45" s="15">
        <v>0</v>
      </c>
      <c r="I45" s="15"/>
      <c r="J45" s="15"/>
      <c r="K45" s="15"/>
      <c r="L45" s="17">
        <f t="shared" si="1"/>
        <v>7</v>
      </c>
    </row>
    <row r="46" spans="1:12">
      <c r="A46">
        <v>45</v>
      </c>
      <c r="B46" s="35" t="s">
        <v>208</v>
      </c>
      <c r="C46" s="18">
        <v>721</v>
      </c>
      <c r="D46" s="67">
        <v>0</v>
      </c>
      <c r="E46" s="67">
        <v>0</v>
      </c>
      <c r="F46" s="70">
        <v>0</v>
      </c>
      <c r="G46" s="71">
        <v>0</v>
      </c>
      <c r="H46" s="15">
        <v>6</v>
      </c>
      <c r="I46" s="15"/>
      <c r="J46" s="15"/>
      <c r="K46" s="15"/>
      <c r="L46" s="17">
        <f t="shared" si="1"/>
        <v>6</v>
      </c>
    </row>
    <row r="47" spans="1:12">
      <c r="A47">
        <v>46</v>
      </c>
      <c r="B47" s="35" t="s">
        <v>223</v>
      </c>
      <c r="C47" s="18">
        <v>578</v>
      </c>
      <c r="D47" s="67">
        <v>0</v>
      </c>
      <c r="E47" s="67">
        <v>0</v>
      </c>
      <c r="F47" s="70">
        <v>0</v>
      </c>
      <c r="G47" s="71">
        <v>0</v>
      </c>
      <c r="H47" s="15">
        <v>5</v>
      </c>
      <c r="I47" s="15"/>
      <c r="J47" s="15"/>
      <c r="K47" s="15"/>
      <c r="L47" s="17">
        <f t="shared" si="1"/>
        <v>5</v>
      </c>
    </row>
    <row r="48" spans="1:12">
      <c r="A48">
        <v>47</v>
      </c>
      <c r="B48" s="35" t="s">
        <v>56</v>
      </c>
      <c r="C48" s="18">
        <v>695</v>
      </c>
      <c r="D48" s="67">
        <v>5</v>
      </c>
      <c r="E48" s="67">
        <v>0</v>
      </c>
      <c r="F48" s="70">
        <v>0</v>
      </c>
      <c r="G48" s="71">
        <v>0</v>
      </c>
      <c r="H48" s="15">
        <v>0</v>
      </c>
      <c r="I48" s="15"/>
      <c r="J48" s="15"/>
      <c r="K48" s="15"/>
      <c r="L48" s="17">
        <f t="shared" si="1"/>
        <v>5</v>
      </c>
    </row>
    <row r="49" spans="1:12">
      <c r="A49">
        <v>48</v>
      </c>
      <c r="B49" s="35" t="s">
        <v>174</v>
      </c>
      <c r="C49" s="18" t="s">
        <v>173</v>
      </c>
      <c r="D49" s="67">
        <v>0</v>
      </c>
      <c r="E49" s="67">
        <v>0</v>
      </c>
      <c r="F49" s="70">
        <v>0</v>
      </c>
      <c r="G49" s="71">
        <v>4</v>
      </c>
      <c r="H49" s="15">
        <v>0</v>
      </c>
      <c r="I49" s="15"/>
      <c r="J49" s="15"/>
      <c r="K49" s="15"/>
      <c r="L49" s="17">
        <f t="shared" si="1"/>
        <v>4</v>
      </c>
    </row>
    <row r="50" spans="1:12">
      <c r="A50">
        <v>49</v>
      </c>
      <c r="B50" s="35" t="s">
        <v>57</v>
      </c>
      <c r="C50" s="18">
        <v>33</v>
      </c>
      <c r="D50" s="67">
        <v>4</v>
      </c>
      <c r="E50" s="67">
        <v>0</v>
      </c>
      <c r="F50" s="70">
        <v>0</v>
      </c>
      <c r="G50" s="71">
        <v>0</v>
      </c>
      <c r="H50" s="15">
        <v>0</v>
      </c>
      <c r="I50" s="15"/>
      <c r="J50" s="15"/>
      <c r="K50" s="15"/>
      <c r="L50" s="17">
        <f t="shared" si="1"/>
        <v>4</v>
      </c>
    </row>
    <row r="51" spans="1:12">
      <c r="A51">
        <v>50</v>
      </c>
      <c r="B51" s="35" t="s">
        <v>214</v>
      </c>
      <c r="C51" s="18">
        <v>545</v>
      </c>
      <c r="D51" s="67">
        <v>0</v>
      </c>
      <c r="E51" s="67">
        <v>0</v>
      </c>
      <c r="F51" s="70">
        <v>0</v>
      </c>
      <c r="G51" s="71">
        <v>0</v>
      </c>
      <c r="H51" s="15">
        <v>3</v>
      </c>
      <c r="I51" s="15"/>
      <c r="J51" s="15"/>
      <c r="K51" s="15"/>
      <c r="L51" s="17">
        <f t="shared" si="1"/>
        <v>3</v>
      </c>
    </row>
    <row r="52" spans="1:12">
      <c r="A52">
        <v>51</v>
      </c>
      <c r="B52" s="35" t="s">
        <v>66</v>
      </c>
      <c r="C52" s="18">
        <v>777</v>
      </c>
      <c r="D52" s="67">
        <v>1</v>
      </c>
      <c r="E52" s="67">
        <v>0</v>
      </c>
      <c r="F52" s="70">
        <v>0</v>
      </c>
      <c r="G52" s="71">
        <v>2</v>
      </c>
      <c r="H52" s="15">
        <v>0</v>
      </c>
      <c r="I52" s="15"/>
      <c r="J52" s="15"/>
      <c r="K52" s="15"/>
      <c r="L52" s="17">
        <f t="shared" si="1"/>
        <v>3</v>
      </c>
    </row>
    <row r="53" spans="1:12">
      <c r="A53">
        <v>52</v>
      </c>
      <c r="B53" s="35" t="s">
        <v>176</v>
      </c>
      <c r="C53" s="18">
        <v>4</v>
      </c>
      <c r="D53" s="67">
        <v>0</v>
      </c>
      <c r="E53" s="67">
        <v>0</v>
      </c>
      <c r="F53" s="70">
        <v>0</v>
      </c>
      <c r="G53" s="71">
        <v>3</v>
      </c>
      <c r="H53" s="15">
        <v>0</v>
      </c>
      <c r="I53" s="15"/>
      <c r="J53" s="15"/>
      <c r="K53" s="15"/>
      <c r="L53" s="17">
        <f t="shared" si="1"/>
        <v>3</v>
      </c>
    </row>
    <row r="54" spans="1:12">
      <c r="A54">
        <v>53</v>
      </c>
      <c r="B54" s="35" t="s">
        <v>135</v>
      </c>
      <c r="C54" s="18">
        <v>610</v>
      </c>
      <c r="D54" s="67">
        <v>0</v>
      </c>
      <c r="E54" s="67">
        <v>0</v>
      </c>
      <c r="F54" s="70">
        <v>3</v>
      </c>
      <c r="G54" s="71">
        <v>0</v>
      </c>
      <c r="H54" s="15">
        <v>0</v>
      </c>
      <c r="I54" s="15"/>
      <c r="J54" s="15"/>
      <c r="K54" s="15"/>
      <c r="L54" s="17">
        <f t="shared" si="1"/>
        <v>3</v>
      </c>
    </row>
    <row r="55" spans="1:12">
      <c r="A55">
        <v>54</v>
      </c>
      <c r="B55" s="35" t="s">
        <v>60</v>
      </c>
      <c r="C55" s="18">
        <v>612</v>
      </c>
      <c r="D55" s="67">
        <v>3</v>
      </c>
      <c r="E55" s="67">
        <v>0</v>
      </c>
      <c r="F55" s="70">
        <v>0</v>
      </c>
      <c r="G55" s="71">
        <v>0</v>
      </c>
      <c r="H55" s="15">
        <v>0</v>
      </c>
      <c r="I55" s="15"/>
      <c r="J55" s="15"/>
      <c r="K55" s="15"/>
      <c r="L55" s="17">
        <f t="shared" si="1"/>
        <v>3</v>
      </c>
    </row>
    <row r="56" spans="1:12">
      <c r="A56">
        <v>55</v>
      </c>
      <c r="B56" s="35" t="s">
        <v>218</v>
      </c>
      <c r="C56" s="18">
        <v>792</v>
      </c>
      <c r="D56" s="67">
        <v>0</v>
      </c>
      <c r="E56" s="67">
        <v>0</v>
      </c>
      <c r="F56" s="70">
        <v>0</v>
      </c>
      <c r="G56" s="71">
        <v>0</v>
      </c>
      <c r="H56" s="15">
        <v>2</v>
      </c>
      <c r="I56" s="15"/>
      <c r="J56" s="15"/>
      <c r="K56" s="15"/>
      <c r="L56" s="17">
        <f t="shared" si="1"/>
        <v>2</v>
      </c>
    </row>
    <row r="57" spans="1:12">
      <c r="A57">
        <v>56</v>
      </c>
      <c r="B57" s="35" t="s">
        <v>62</v>
      </c>
      <c r="C57" s="18">
        <v>66</v>
      </c>
      <c r="D57" s="67">
        <v>2</v>
      </c>
      <c r="E57" s="67">
        <v>0</v>
      </c>
      <c r="F57" s="70">
        <v>0</v>
      </c>
      <c r="G57" s="71">
        <v>0</v>
      </c>
      <c r="H57" s="15">
        <v>0</v>
      </c>
      <c r="I57" s="15"/>
      <c r="J57" s="15"/>
      <c r="K57" s="15"/>
      <c r="L57" s="17">
        <f t="shared" si="1"/>
        <v>2</v>
      </c>
    </row>
    <row r="58" spans="1:12">
      <c r="A58">
        <v>57</v>
      </c>
      <c r="B58" s="35" t="s">
        <v>221</v>
      </c>
      <c r="C58" s="18">
        <v>56</v>
      </c>
      <c r="D58" s="67">
        <v>0</v>
      </c>
      <c r="E58" s="67">
        <v>0</v>
      </c>
      <c r="F58" s="70">
        <v>0</v>
      </c>
      <c r="G58" s="71">
        <v>0</v>
      </c>
      <c r="H58" s="15">
        <v>1</v>
      </c>
      <c r="I58" s="15"/>
      <c r="J58" s="15"/>
      <c r="K58" s="15"/>
      <c r="L58" s="17">
        <f t="shared" si="1"/>
        <v>1</v>
      </c>
    </row>
  </sheetData>
  <sortState ref="B2:L58">
    <sortCondition descending="1" ref="L2:L58"/>
  </sortState>
  <pageMargins left="0.7" right="0.7" top="0.75" bottom="0.75" header="0.3" footer="0.3"/>
  <pageSetup paperSize="9" scale="6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9C757-9419-466C-B700-03DEE2AA9E8E}">
  <sheetPr>
    <pageSetUpPr fitToPage="1"/>
  </sheetPr>
  <dimension ref="A1:K25"/>
  <sheetViews>
    <sheetView topLeftCell="A2" workbookViewId="0">
      <selection activeCell="K25" sqref="A1:K25"/>
    </sheetView>
  </sheetViews>
  <sheetFormatPr baseColWidth="10" defaultColWidth="8.83203125" defaultRowHeight="14"/>
  <cols>
    <col min="1" max="1" width="24.5" bestFit="1" customWidth="1"/>
    <col min="2" max="2" width="14.83203125" customWidth="1"/>
    <col min="3" max="3" width="11" customWidth="1"/>
    <col min="7" max="7" width="10" customWidth="1"/>
  </cols>
  <sheetData>
    <row r="1" spans="1:11" ht="123.5" customHeight="1" thickBot="1">
      <c r="A1" s="1" t="e" vm="1">
        <v>#VALUE!</v>
      </c>
      <c r="D1" s="112" t="s">
        <v>111</v>
      </c>
      <c r="E1" s="30"/>
    </row>
    <row r="2" spans="1:11" ht="47" thickTop="1" thickBot="1">
      <c r="A2" s="5" t="s">
        <v>69</v>
      </c>
      <c r="B2" s="6" t="s">
        <v>0</v>
      </c>
      <c r="C2" s="7" t="s">
        <v>112</v>
      </c>
      <c r="D2" s="7" t="s">
        <v>113</v>
      </c>
      <c r="E2" s="31" t="s">
        <v>114</v>
      </c>
      <c r="F2" s="7" t="s">
        <v>79</v>
      </c>
      <c r="G2" s="7" t="s">
        <v>115</v>
      </c>
      <c r="H2" s="7" t="s">
        <v>83</v>
      </c>
      <c r="I2" s="7" t="s">
        <v>1</v>
      </c>
      <c r="J2" s="8" t="s">
        <v>2</v>
      </c>
      <c r="K2" s="6" t="s">
        <v>3</v>
      </c>
    </row>
    <row r="3" spans="1:11" ht="15" thickTop="1">
      <c r="A3" s="9" t="s">
        <v>10</v>
      </c>
      <c r="B3" s="14">
        <v>5</v>
      </c>
      <c r="C3" s="11">
        <v>1</v>
      </c>
      <c r="D3" s="19">
        <v>21</v>
      </c>
      <c r="E3" s="32"/>
      <c r="F3" s="16">
        <v>1</v>
      </c>
      <c r="G3" s="12">
        <v>1</v>
      </c>
      <c r="H3" s="12"/>
      <c r="I3" s="13">
        <f t="shared" ref="I3:I21" si="0">SUM(C3:H3)</f>
        <v>24</v>
      </c>
      <c r="J3" s="11">
        <v>21</v>
      </c>
      <c r="K3" s="14">
        <f t="shared" ref="K3:K21" si="1">I3-J3</f>
        <v>3</v>
      </c>
    </row>
    <row r="4" spans="1:11">
      <c r="A4" s="10" t="s">
        <v>26</v>
      </c>
      <c r="B4" s="18">
        <v>68</v>
      </c>
      <c r="C4" s="15">
        <v>2</v>
      </c>
      <c r="D4" s="20">
        <v>21</v>
      </c>
      <c r="E4" s="32"/>
      <c r="F4" s="16">
        <v>4</v>
      </c>
      <c r="G4" s="16">
        <v>14</v>
      </c>
      <c r="H4" s="16"/>
      <c r="I4" s="17">
        <f t="shared" si="0"/>
        <v>41</v>
      </c>
      <c r="J4" s="15">
        <v>21</v>
      </c>
      <c r="K4" s="18">
        <f t="shared" si="1"/>
        <v>20</v>
      </c>
    </row>
    <row r="5" spans="1:11">
      <c r="A5" s="10" t="s">
        <v>105</v>
      </c>
      <c r="B5" s="18">
        <v>35</v>
      </c>
      <c r="C5" s="20">
        <v>21</v>
      </c>
      <c r="D5" s="15">
        <v>1</v>
      </c>
      <c r="E5" s="32"/>
      <c r="F5" s="67">
        <v>21</v>
      </c>
      <c r="G5" s="16">
        <v>3</v>
      </c>
      <c r="H5" s="16"/>
      <c r="I5" s="17">
        <f t="shared" si="0"/>
        <v>46</v>
      </c>
      <c r="J5" s="15">
        <v>21</v>
      </c>
      <c r="K5" s="18">
        <f t="shared" si="1"/>
        <v>25</v>
      </c>
    </row>
    <row r="6" spans="1:11">
      <c r="A6" s="10" t="s">
        <v>106</v>
      </c>
      <c r="B6" s="18">
        <v>761</v>
      </c>
      <c r="C6" s="20">
        <v>21</v>
      </c>
      <c r="D6" s="15">
        <v>2</v>
      </c>
      <c r="E6" s="32"/>
      <c r="F6" s="67">
        <v>21</v>
      </c>
      <c r="G6" s="16">
        <v>4</v>
      </c>
      <c r="H6" s="16"/>
      <c r="I6" s="17">
        <f t="shared" si="0"/>
        <v>48</v>
      </c>
      <c r="J6" s="15">
        <v>21</v>
      </c>
      <c r="K6" s="18">
        <f t="shared" si="1"/>
        <v>27</v>
      </c>
    </row>
    <row r="7" spans="1:11">
      <c r="A7" s="10" t="s">
        <v>47</v>
      </c>
      <c r="B7" s="18">
        <v>51</v>
      </c>
      <c r="C7" s="20">
        <v>21</v>
      </c>
      <c r="D7" s="21">
        <v>21</v>
      </c>
      <c r="E7" s="32"/>
      <c r="F7" s="67">
        <v>2</v>
      </c>
      <c r="G7" s="16">
        <v>5</v>
      </c>
      <c r="H7" s="16"/>
      <c r="I7" s="17">
        <f t="shared" si="0"/>
        <v>49</v>
      </c>
      <c r="J7" s="15">
        <v>21</v>
      </c>
      <c r="K7" s="18">
        <f t="shared" si="1"/>
        <v>28</v>
      </c>
    </row>
    <row r="8" spans="1:11">
      <c r="A8" s="10" t="s">
        <v>107</v>
      </c>
      <c r="B8" s="18">
        <v>817</v>
      </c>
      <c r="C8" s="20">
        <v>21</v>
      </c>
      <c r="D8" s="15">
        <v>3</v>
      </c>
      <c r="E8" s="32"/>
      <c r="F8" s="67">
        <v>21</v>
      </c>
      <c r="G8" s="16">
        <v>10</v>
      </c>
      <c r="H8" s="16"/>
      <c r="I8" s="17">
        <f t="shared" si="0"/>
        <v>55</v>
      </c>
      <c r="J8" s="15">
        <v>21</v>
      </c>
      <c r="K8" s="18">
        <f t="shared" si="1"/>
        <v>34</v>
      </c>
    </row>
    <row r="9" spans="1:11">
      <c r="A9" s="10" t="s">
        <v>37</v>
      </c>
      <c r="B9" s="18">
        <v>59</v>
      </c>
      <c r="C9" s="20">
        <v>21</v>
      </c>
      <c r="D9" s="21">
        <v>21</v>
      </c>
      <c r="E9" s="32"/>
      <c r="F9" s="67">
        <v>3</v>
      </c>
      <c r="G9" s="16">
        <v>14</v>
      </c>
      <c r="H9" s="16"/>
      <c r="I9" s="17">
        <f t="shared" si="0"/>
        <v>59</v>
      </c>
      <c r="J9" s="15">
        <v>21</v>
      </c>
      <c r="K9" s="18">
        <f t="shared" si="1"/>
        <v>38</v>
      </c>
    </row>
    <row r="10" spans="1:11">
      <c r="A10" s="10" t="s">
        <v>14</v>
      </c>
      <c r="B10" s="18">
        <v>8</v>
      </c>
      <c r="C10" s="20">
        <v>21</v>
      </c>
      <c r="D10" s="15">
        <v>21</v>
      </c>
      <c r="E10" s="32"/>
      <c r="F10" s="16">
        <v>21</v>
      </c>
      <c r="G10" s="16">
        <v>2</v>
      </c>
      <c r="H10" s="16"/>
      <c r="I10" s="17">
        <f t="shared" si="0"/>
        <v>65</v>
      </c>
      <c r="J10" s="15">
        <v>21</v>
      </c>
      <c r="K10" s="18">
        <f t="shared" si="1"/>
        <v>44</v>
      </c>
    </row>
    <row r="11" spans="1:11">
      <c r="A11" s="10" t="s">
        <v>99</v>
      </c>
      <c r="B11" s="18">
        <v>815</v>
      </c>
      <c r="C11" s="15">
        <v>3</v>
      </c>
      <c r="D11" s="20">
        <v>21</v>
      </c>
      <c r="E11" s="32"/>
      <c r="F11" s="67">
        <v>21</v>
      </c>
      <c r="G11" s="16">
        <v>21</v>
      </c>
      <c r="H11" s="16"/>
      <c r="I11" s="17">
        <f t="shared" si="0"/>
        <v>66</v>
      </c>
      <c r="J11" s="15">
        <v>21</v>
      </c>
      <c r="K11" s="18">
        <f t="shared" si="1"/>
        <v>45</v>
      </c>
    </row>
    <row r="12" spans="1:11">
      <c r="A12" s="10" t="s">
        <v>116</v>
      </c>
      <c r="B12" s="18"/>
      <c r="C12" s="15">
        <v>4</v>
      </c>
      <c r="D12" s="20">
        <v>21</v>
      </c>
      <c r="E12" s="32"/>
      <c r="F12" s="67">
        <v>21</v>
      </c>
      <c r="G12" s="16">
        <v>21</v>
      </c>
      <c r="H12" s="16"/>
      <c r="I12" s="17">
        <f t="shared" si="0"/>
        <v>67</v>
      </c>
      <c r="J12" s="15">
        <v>21</v>
      </c>
      <c r="K12" s="18">
        <f t="shared" si="1"/>
        <v>46</v>
      </c>
    </row>
    <row r="13" spans="1:11">
      <c r="A13" s="10" t="s">
        <v>118</v>
      </c>
      <c r="B13" s="18"/>
      <c r="C13" s="20">
        <v>21</v>
      </c>
      <c r="D13" s="15">
        <v>4</v>
      </c>
      <c r="E13" s="32"/>
      <c r="F13" s="67">
        <v>21</v>
      </c>
      <c r="G13" s="16">
        <v>21</v>
      </c>
      <c r="H13" s="16"/>
      <c r="I13" s="17">
        <f t="shared" si="0"/>
        <v>67</v>
      </c>
      <c r="J13" s="15">
        <v>21</v>
      </c>
      <c r="K13" s="18">
        <f t="shared" si="1"/>
        <v>46</v>
      </c>
    </row>
    <row r="14" spans="1:11">
      <c r="A14" s="10" t="s">
        <v>300</v>
      </c>
      <c r="B14" s="18">
        <v>72</v>
      </c>
      <c r="C14" s="20">
        <v>21</v>
      </c>
      <c r="D14" s="21">
        <v>21</v>
      </c>
      <c r="E14" s="32"/>
      <c r="F14" s="67">
        <v>21</v>
      </c>
      <c r="G14" s="16">
        <v>6</v>
      </c>
      <c r="H14" s="16"/>
      <c r="I14" s="17">
        <f t="shared" si="0"/>
        <v>69</v>
      </c>
      <c r="J14" s="15">
        <v>21</v>
      </c>
      <c r="K14" s="18">
        <f t="shared" si="1"/>
        <v>48</v>
      </c>
    </row>
    <row r="15" spans="1:11">
      <c r="A15" s="10" t="s">
        <v>133</v>
      </c>
      <c r="B15" s="18">
        <v>42</v>
      </c>
      <c r="C15" s="20">
        <v>21</v>
      </c>
      <c r="D15" s="21">
        <v>21</v>
      </c>
      <c r="E15" s="32"/>
      <c r="F15" s="67">
        <v>21</v>
      </c>
      <c r="G15" s="16">
        <v>7</v>
      </c>
      <c r="H15" s="16"/>
      <c r="I15" s="17">
        <f t="shared" si="0"/>
        <v>70</v>
      </c>
      <c r="J15" s="15">
        <v>21</v>
      </c>
      <c r="K15" s="18">
        <f t="shared" si="1"/>
        <v>49</v>
      </c>
    </row>
    <row r="16" spans="1:11">
      <c r="A16" s="10" t="s">
        <v>291</v>
      </c>
      <c r="B16" s="18">
        <v>654</v>
      </c>
      <c r="C16" s="20">
        <v>21</v>
      </c>
      <c r="D16" s="21">
        <v>21</v>
      </c>
      <c r="E16" s="32"/>
      <c r="F16" s="67">
        <v>21</v>
      </c>
      <c r="G16" s="16">
        <v>8</v>
      </c>
      <c r="H16" s="16"/>
      <c r="I16" s="17">
        <f t="shared" si="0"/>
        <v>71</v>
      </c>
      <c r="J16" s="15">
        <v>21</v>
      </c>
      <c r="K16" s="18">
        <f t="shared" si="1"/>
        <v>50</v>
      </c>
    </row>
    <row r="17" spans="1:11">
      <c r="A17" s="10" t="s">
        <v>292</v>
      </c>
      <c r="B17" s="18" t="s">
        <v>302</v>
      </c>
      <c r="C17" s="20">
        <v>21</v>
      </c>
      <c r="D17" s="21">
        <v>21</v>
      </c>
      <c r="E17" s="32"/>
      <c r="F17" s="67">
        <v>21</v>
      </c>
      <c r="G17" s="16">
        <v>9</v>
      </c>
      <c r="H17" s="16"/>
      <c r="I17" s="17">
        <f t="shared" si="0"/>
        <v>72</v>
      </c>
      <c r="J17" s="15">
        <v>21</v>
      </c>
      <c r="K17" s="18">
        <f t="shared" si="1"/>
        <v>51</v>
      </c>
    </row>
    <row r="18" spans="1:11">
      <c r="A18" s="10" t="s">
        <v>293</v>
      </c>
      <c r="B18" s="18">
        <v>555</v>
      </c>
      <c r="C18" s="20">
        <v>21</v>
      </c>
      <c r="D18" s="21">
        <v>21</v>
      </c>
      <c r="E18" s="32"/>
      <c r="F18" s="67">
        <v>21</v>
      </c>
      <c r="G18" s="16">
        <v>11</v>
      </c>
      <c r="H18" s="16"/>
      <c r="I18" s="17">
        <f t="shared" si="0"/>
        <v>74</v>
      </c>
      <c r="J18" s="15">
        <v>21</v>
      </c>
      <c r="K18" s="18">
        <f t="shared" si="1"/>
        <v>53</v>
      </c>
    </row>
    <row r="19" spans="1:11">
      <c r="A19" s="10" t="s">
        <v>117</v>
      </c>
      <c r="B19" s="18">
        <v>79</v>
      </c>
      <c r="C19" s="20">
        <v>21</v>
      </c>
      <c r="D19" s="21">
        <v>21</v>
      </c>
      <c r="E19" s="32"/>
      <c r="F19" s="67">
        <v>21</v>
      </c>
      <c r="G19" s="16">
        <v>12</v>
      </c>
      <c r="H19" s="16"/>
      <c r="I19" s="17">
        <f t="shared" si="0"/>
        <v>75</v>
      </c>
      <c r="J19" s="15">
        <v>21</v>
      </c>
      <c r="K19" s="18">
        <f t="shared" si="1"/>
        <v>54</v>
      </c>
    </row>
    <row r="20" spans="1:11">
      <c r="A20" s="10" t="s">
        <v>303</v>
      </c>
      <c r="B20" s="18">
        <v>499</v>
      </c>
      <c r="C20" s="20">
        <v>21</v>
      </c>
      <c r="D20" s="21">
        <v>21</v>
      </c>
      <c r="E20" s="32"/>
      <c r="F20" s="67">
        <v>21</v>
      </c>
      <c r="G20" s="16">
        <v>13</v>
      </c>
      <c r="H20" s="16"/>
      <c r="I20" s="17">
        <f t="shared" si="0"/>
        <v>76</v>
      </c>
      <c r="J20" s="15">
        <v>21</v>
      </c>
      <c r="K20" s="18">
        <f t="shared" si="1"/>
        <v>55</v>
      </c>
    </row>
    <row r="21" spans="1:11">
      <c r="A21" s="10" t="s">
        <v>297</v>
      </c>
      <c r="B21" s="18">
        <v>651</v>
      </c>
      <c r="C21" s="20">
        <v>21</v>
      </c>
      <c r="D21" s="21">
        <v>21</v>
      </c>
      <c r="E21" s="32"/>
      <c r="F21" s="67">
        <v>21</v>
      </c>
      <c r="G21" s="16">
        <v>14</v>
      </c>
      <c r="H21" s="16"/>
      <c r="I21" s="17">
        <f t="shared" si="0"/>
        <v>77</v>
      </c>
      <c r="J21" s="15">
        <v>21</v>
      </c>
      <c r="K21" s="18">
        <f t="shared" si="1"/>
        <v>56</v>
      </c>
    </row>
    <row r="22" spans="1:11">
      <c r="B22" s="2"/>
      <c r="C22" s="2"/>
      <c r="E22" s="16"/>
      <c r="F22" s="16"/>
    </row>
    <row r="23" spans="1:11">
      <c r="B23" s="2"/>
      <c r="C23" s="2"/>
      <c r="E23" s="22" t="s">
        <v>2</v>
      </c>
      <c r="F23" s="82"/>
      <c r="G23" s="82"/>
      <c r="H23" s="82"/>
      <c r="I23" s="82"/>
      <c r="J23" s="82"/>
      <c r="K23" s="82"/>
    </row>
    <row r="25" spans="1:11">
      <c r="F25" s="36"/>
      <c r="G25" t="s">
        <v>119</v>
      </c>
    </row>
  </sheetData>
  <sortState ref="A3:K21">
    <sortCondition ref="K3:K21"/>
  </sortState>
  <pageMargins left="0.7" right="0.7" top="0.75" bottom="0.75" header="0.3" footer="0.3"/>
  <pageSetup paperSize="9" scale="9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E74E-F2DE-4A35-B0C8-7C10CC2882A4}">
  <dimension ref="A1:J6"/>
  <sheetViews>
    <sheetView workbookViewId="0">
      <selection activeCell="E5" sqref="E5"/>
    </sheetView>
  </sheetViews>
  <sheetFormatPr baseColWidth="10" defaultColWidth="8.83203125" defaultRowHeight="14"/>
  <cols>
    <col min="1" max="1" width="6.5" customWidth="1"/>
    <col min="2" max="2" width="6.1640625" customWidth="1"/>
    <col min="3" max="3" width="26" bestFit="1" customWidth="1"/>
    <col min="4" max="4" width="24.5" bestFit="1" customWidth="1"/>
    <col min="5" max="5" width="38" bestFit="1" customWidth="1"/>
    <col min="6" max="9" width="10.6640625" bestFit="1" customWidth="1"/>
    <col min="10" max="10" width="8.83203125" bestFit="1" customWidth="1"/>
  </cols>
  <sheetData>
    <row r="1" spans="1:10" ht="15">
      <c r="A1" s="114" t="s">
        <v>67</v>
      </c>
      <c r="B1" s="114" t="s">
        <v>86</v>
      </c>
      <c r="C1" s="114" t="s">
        <v>87</v>
      </c>
      <c r="D1" s="114" t="s">
        <v>71</v>
      </c>
      <c r="E1" s="114" t="s">
        <v>88</v>
      </c>
      <c r="F1" s="26" t="s">
        <v>89</v>
      </c>
      <c r="G1" s="26" t="s">
        <v>90</v>
      </c>
      <c r="H1" s="26" t="s">
        <v>91</v>
      </c>
      <c r="I1" s="26" t="s">
        <v>92</v>
      </c>
      <c r="J1" s="114" t="s">
        <v>93</v>
      </c>
    </row>
    <row r="2" spans="1:10" ht="15" thickBot="1">
      <c r="A2" s="115"/>
      <c r="B2" s="115"/>
      <c r="C2" s="115"/>
      <c r="D2" s="115"/>
      <c r="E2" s="115"/>
      <c r="F2" s="27">
        <v>45745</v>
      </c>
      <c r="G2" s="27">
        <v>45745</v>
      </c>
      <c r="H2" s="27">
        <v>45745</v>
      </c>
      <c r="I2" s="27">
        <v>45745</v>
      </c>
      <c r="J2" s="115"/>
    </row>
    <row r="3" spans="1:10" ht="16" thickBot="1">
      <c r="A3" s="28" t="s">
        <v>94</v>
      </c>
      <c r="B3" s="28" t="s">
        <v>95</v>
      </c>
      <c r="C3" s="28">
        <v>5</v>
      </c>
      <c r="D3" s="28" t="s">
        <v>96</v>
      </c>
      <c r="E3" s="28" t="s">
        <v>10</v>
      </c>
      <c r="F3" s="28">
        <v>1</v>
      </c>
      <c r="G3" s="28">
        <v>1</v>
      </c>
      <c r="H3" s="28">
        <v>1</v>
      </c>
      <c r="I3" s="28">
        <v>-2</v>
      </c>
      <c r="J3" s="28">
        <v>3</v>
      </c>
    </row>
    <row r="4" spans="1:10" ht="16" thickBot="1">
      <c r="A4" s="29" t="s">
        <v>97</v>
      </c>
      <c r="B4" s="29" t="s">
        <v>95</v>
      </c>
      <c r="C4" s="29">
        <v>68</v>
      </c>
      <c r="D4" s="29" t="s">
        <v>27</v>
      </c>
      <c r="E4" s="29" t="s">
        <v>26</v>
      </c>
      <c r="F4" s="29">
        <v>-2</v>
      </c>
      <c r="G4" s="29">
        <v>2</v>
      </c>
      <c r="H4" s="29">
        <v>2</v>
      </c>
      <c r="I4" s="29">
        <v>1</v>
      </c>
      <c r="J4" s="29">
        <v>5</v>
      </c>
    </row>
    <row r="5" spans="1:10" ht="16" thickBot="1">
      <c r="A5" s="28" t="s">
        <v>98</v>
      </c>
      <c r="B5" s="28" t="s">
        <v>95</v>
      </c>
      <c r="C5" s="28">
        <v>815</v>
      </c>
      <c r="D5" s="28" t="s">
        <v>96</v>
      </c>
      <c r="E5" s="28" t="s">
        <v>99</v>
      </c>
      <c r="F5" s="28">
        <v>3</v>
      </c>
      <c r="G5" s="28">
        <v>3</v>
      </c>
      <c r="H5" s="28" t="s">
        <v>100</v>
      </c>
      <c r="I5" s="28" t="s">
        <v>101</v>
      </c>
      <c r="J5" s="28">
        <v>11</v>
      </c>
    </row>
    <row r="6" spans="1:10" ht="16" thickBot="1">
      <c r="A6" s="29" t="s">
        <v>102</v>
      </c>
      <c r="B6" s="29" t="s">
        <v>95</v>
      </c>
      <c r="C6" s="29"/>
      <c r="D6" s="29"/>
      <c r="E6" s="29" t="s">
        <v>103</v>
      </c>
      <c r="F6" s="29" t="s">
        <v>100</v>
      </c>
      <c r="G6" s="29" t="s">
        <v>101</v>
      </c>
      <c r="H6" s="29" t="s">
        <v>101</v>
      </c>
      <c r="I6" s="29" t="s">
        <v>101</v>
      </c>
      <c r="J6" s="29">
        <v>15</v>
      </c>
    </row>
  </sheetData>
  <mergeCells count="6">
    <mergeCell ref="J1:J2"/>
    <mergeCell ref="A1:A2"/>
    <mergeCell ref="B1:B2"/>
    <mergeCell ref="C1:C2"/>
    <mergeCell ref="D1:D2"/>
    <mergeCell ref="E1:E2"/>
  </mergeCells>
  <hyperlinks>
    <hyperlink ref="F1" r:id="rId1" location="r1" display="https://wksc.org.uk/results/Finn Open Meeting 2025.htm - r1" xr:uid="{484ED5E9-4A97-43B9-B12E-A9ABE4CDBA55}"/>
    <hyperlink ref="G1" r:id="rId2" location="r2" display="https://wksc.org.uk/results/Finn Open Meeting 2025.htm - r2" xr:uid="{4AAFAB4E-BD42-4E18-AE22-F8838D02A136}"/>
    <hyperlink ref="H1" r:id="rId3" location="r3" display="https://wksc.org.uk/results/Finn Open Meeting 2025.htm - r3" xr:uid="{03CD68E5-C93D-4131-8A01-483EB1704BF9}"/>
    <hyperlink ref="I1" r:id="rId4" location="r4" display="https://wksc.org.uk/results/Finn Open Meeting 2025.htm - r4" xr:uid="{84EB2876-E5D6-4D59-AC1D-F986BF3DD99F}"/>
  </hyperlinks>
  <pageMargins left="0.7" right="0.7" top="0.75" bottom="0.75" header="0.3" footer="0.3"/>
  <pageSetup paperSize="9" orientation="portrait" horizontalDpi="300" verticalDpi="300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FF351-435D-41A4-BF14-9C8B76B34D65}">
  <dimension ref="A1:H6"/>
  <sheetViews>
    <sheetView workbookViewId="0">
      <selection activeCell="G18" sqref="G18"/>
    </sheetView>
  </sheetViews>
  <sheetFormatPr baseColWidth="10" defaultColWidth="8.83203125" defaultRowHeight="14"/>
  <cols>
    <col min="5" max="5" width="13.5" customWidth="1"/>
    <col min="6" max="7" width="10.6640625" bestFit="1" customWidth="1"/>
  </cols>
  <sheetData>
    <row r="1" spans="1:8" ht="15">
      <c r="A1" s="114" t="s">
        <v>67</v>
      </c>
      <c r="B1" s="114" t="s">
        <v>86</v>
      </c>
      <c r="C1" s="114" t="s">
        <v>87</v>
      </c>
      <c r="D1" s="114" t="s">
        <v>71</v>
      </c>
      <c r="E1" s="114" t="s">
        <v>88</v>
      </c>
      <c r="F1" s="26" t="s">
        <v>89</v>
      </c>
      <c r="G1" s="26" t="s">
        <v>90</v>
      </c>
      <c r="H1" s="114" t="s">
        <v>93</v>
      </c>
    </row>
    <row r="2" spans="1:8" ht="15" thickBot="1">
      <c r="A2" s="115"/>
      <c r="B2" s="115"/>
      <c r="C2" s="115"/>
      <c r="D2" s="115"/>
      <c r="E2" s="115"/>
      <c r="F2" s="27">
        <v>45752</v>
      </c>
      <c r="G2" s="27">
        <v>45752</v>
      </c>
      <c r="H2" s="115"/>
    </row>
    <row r="3" spans="1:8" ht="16" thickBot="1">
      <c r="A3" s="28" t="s">
        <v>94</v>
      </c>
      <c r="B3" s="28" t="s">
        <v>95</v>
      </c>
      <c r="C3" s="28"/>
      <c r="D3" s="28" t="s">
        <v>104</v>
      </c>
      <c r="E3" s="28" t="s">
        <v>105</v>
      </c>
      <c r="F3" s="28">
        <v>1</v>
      </c>
      <c r="G3" s="28">
        <v>1</v>
      </c>
      <c r="H3" s="28">
        <v>2</v>
      </c>
    </row>
    <row r="4" spans="1:8" ht="16" thickBot="1">
      <c r="A4" s="29" t="s">
        <v>97</v>
      </c>
      <c r="B4" s="29" t="s">
        <v>95</v>
      </c>
      <c r="C4" s="29"/>
      <c r="D4" s="29" t="s">
        <v>104</v>
      </c>
      <c r="E4" s="29" t="s">
        <v>106</v>
      </c>
      <c r="F4" s="29">
        <v>2</v>
      </c>
      <c r="G4" s="29">
        <v>2</v>
      </c>
      <c r="H4" s="29">
        <v>4</v>
      </c>
    </row>
    <row r="5" spans="1:8" ht="16" thickBot="1">
      <c r="A5" s="28" t="s">
        <v>98</v>
      </c>
      <c r="B5" s="28" t="s">
        <v>95</v>
      </c>
      <c r="C5" s="28"/>
      <c r="D5" s="28" t="s">
        <v>104</v>
      </c>
      <c r="E5" s="28" t="s">
        <v>107</v>
      </c>
      <c r="F5" s="28">
        <v>3</v>
      </c>
      <c r="G5" s="28" t="s">
        <v>109</v>
      </c>
      <c r="H5" s="28">
        <v>8</v>
      </c>
    </row>
    <row r="6" spans="1:8" ht="16" thickBot="1">
      <c r="A6" s="29" t="s">
        <v>102</v>
      </c>
      <c r="B6" s="29" t="s">
        <v>95</v>
      </c>
      <c r="C6" s="29"/>
      <c r="D6" s="29" t="s">
        <v>108</v>
      </c>
      <c r="E6" s="29" t="s">
        <v>118</v>
      </c>
      <c r="F6" s="29" t="s">
        <v>110</v>
      </c>
      <c r="G6" s="29" t="s">
        <v>109</v>
      </c>
      <c r="H6" s="29">
        <v>9</v>
      </c>
    </row>
  </sheetData>
  <mergeCells count="6">
    <mergeCell ref="H1:H2"/>
    <mergeCell ref="A1:A2"/>
    <mergeCell ref="B1:B2"/>
    <mergeCell ref="C1:C2"/>
    <mergeCell ref="D1:D2"/>
    <mergeCell ref="E1:E2"/>
  </mergeCells>
  <hyperlinks>
    <hyperlink ref="F1" r:id="rId1" location="r1" display="https://wksc.org.uk/results/Finn Open Meeting 2025.htm - r1" xr:uid="{384DFC9D-A454-45D8-8D6E-3C3D486D3C09}"/>
    <hyperlink ref="G1" r:id="rId2" location="r2" display="https://wksc.org.uk/results/Finn Open Meeting 2025.htm - r2" xr:uid="{F6BFAAA3-AD5C-4FBB-8F2C-EF5A0CFD21C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BC326-DD24-470C-A21C-20B4ADA9D794}">
  <sheetPr>
    <pageSetUpPr fitToPage="1"/>
  </sheetPr>
  <dimension ref="A1:M30"/>
  <sheetViews>
    <sheetView topLeftCell="A7" workbookViewId="0">
      <selection activeCell="S15" sqref="S15"/>
    </sheetView>
  </sheetViews>
  <sheetFormatPr baseColWidth="10" defaultColWidth="8.83203125" defaultRowHeight="14"/>
  <cols>
    <col min="3" max="3" width="25.5" customWidth="1"/>
    <col min="4" max="4" width="21.83203125" customWidth="1"/>
    <col min="5" max="5" width="31.83203125" customWidth="1"/>
    <col min="13" max="13" width="8.83203125" style="53"/>
  </cols>
  <sheetData>
    <row r="1" spans="1:13">
      <c r="A1" s="3" t="s">
        <v>67</v>
      </c>
      <c r="B1" s="3" t="s">
        <v>68</v>
      </c>
      <c r="C1" s="4" t="s">
        <v>69</v>
      </c>
      <c r="D1" s="4" t="s">
        <v>70</v>
      </c>
      <c r="E1" s="4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3" t="s">
        <v>76</v>
      </c>
      <c r="K1" s="3" t="s">
        <v>77</v>
      </c>
      <c r="L1" s="3" t="s">
        <v>78</v>
      </c>
      <c r="M1" s="52" t="s">
        <v>182</v>
      </c>
    </row>
    <row r="2" spans="1:13">
      <c r="A2">
        <v>1</v>
      </c>
      <c r="B2">
        <v>790</v>
      </c>
      <c r="C2" s="4" t="s">
        <v>4</v>
      </c>
      <c r="D2" s="4" t="s">
        <v>5</v>
      </c>
      <c r="E2" s="4" t="s">
        <v>6</v>
      </c>
      <c r="F2">
        <v>-2</v>
      </c>
      <c r="G2">
        <v>2</v>
      </c>
      <c r="H2">
        <v>1</v>
      </c>
      <c r="I2">
        <v>1</v>
      </c>
      <c r="J2">
        <v>1</v>
      </c>
      <c r="K2">
        <v>1</v>
      </c>
      <c r="L2">
        <v>6</v>
      </c>
      <c r="M2" s="53">
        <f>((($A$30+1)-A2)/$A$30)*29</f>
        <v>29</v>
      </c>
    </row>
    <row r="3" spans="1:13">
      <c r="A3">
        <v>2</v>
      </c>
      <c r="B3">
        <v>74</v>
      </c>
      <c r="C3" s="4" t="s">
        <v>7</v>
      </c>
      <c r="D3" s="4" t="s">
        <v>8</v>
      </c>
      <c r="E3" s="4" t="s">
        <v>9</v>
      </c>
      <c r="F3">
        <v>1</v>
      </c>
      <c r="G3">
        <v>1</v>
      </c>
      <c r="H3">
        <v>2</v>
      </c>
      <c r="I3">
        <v>3</v>
      </c>
      <c r="J3">
        <v>2</v>
      </c>
      <c r="K3">
        <v>-4</v>
      </c>
      <c r="L3">
        <v>9</v>
      </c>
      <c r="M3" s="53">
        <f t="shared" ref="M3:M30" si="0">((($A$30+1)-A3)/$A$30)*29</f>
        <v>28</v>
      </c>
    </row>
    <row r="4" spans="1:13">
      <c r="A4">
        <v>3</v>
      </c>
      <c r="B4">
        <v>5</v>
      </c>
      <c r="C4" s="4" t="s">
        <v>7</v>
      </c>
      <c r="D4" s="4" t="s">
        <v>10</v>
      </c>
      <c r="E4" s="4" t="s">
        <v>11</v>
      </c>
      <c r="F4">
        <v>-6</v>
      </c>
      <c r="G4">
        <v>3</v>
      </c>
      <c r="H4">
        <v>3</v>
      </c>
      <c r="I4">
        <v>2</v>
      </c>
      <c r="J4">
        <v>3</v>
      </c>
      <c r="K4">
        <v>2</v>
      </c>
      <c r="L4">
        <v>13</v>
      </c>
      <c r="M4" s="53">
        <f t="shared" si="0"/>
        <v>27</v>
      </c>
    </row>
    <row r="5" spans="1:13">
      <c r="A5">
        <v>4</v>
      </c>
      <c r="B5">
        <v>2</v>
      </c>
      <c r="C5" s="4" t="s">
        <v>7</v>
      </c>
      <c r="D5" s="4" t="s">
        <v>12</v>
      </c>
      <c r="E5" s="4" t="s">
        <v>13</v>
      </c>
      <c r="F5">
        <v>4</v>
      </c>
      <c r="G5">
        <v>4</v>
      </c>
      <c r="H5">
        <v>-9</v>
      </c>
      <c r="I5">
        <v>4</v>
      </c>
      <c r="J5">
        <v>6</v>
      </c>
      <c r="K5">
        <v>3</v>
      </c>
      <c r="L5">
        <v>21</v>
      </c>
      <c r="M5" s="53">
        <f t="shared" si="0"/>
        <v>26</v>
      </c>
    </row>
    <row r="6" spans="1:13">
      <c r="A6">
        <v>5</v>
      </c>
      <c r="B6">
        <v>8</v>
      </c>
      <c r="C6" s="4" t="s">
        <v>7</v>
      </c>
      <c r="D6" s="4" t="s">
        <v>14</v>
      </c>
      <c r="E6" s="4" t="s">
        <v>15</v>
      </c>
      <c r="F6">
        <v>5</v>
      </c>
      <c r="G6">
        <v>-6</v>
      </c>
      <c r="H6">
        <v>5</v>
      </c>
      <c r="I6">
        <v>6</v>
      </c>
      <c r="J6">
        <v>5</v>
      </c>
      <c r="K6">
        <v>5</v>
      </c>
      <c r="L6">
        <v>26</v>
      </c>
      <c r="M6" s="53">
        <f t="shared" si="0"/>
        <v>25</v>
      </c>
    </row>
    <row r="7" spans="1:13">
      <c r="A7">
        <v>6</v>
      </c>
      <c r="B7">
        <v>4</v>
      </c>
      <c r="C7" s="4" t="s">
        <v>16</v>
      </c>
      <c r="D7" s="4" t="s">
        <v>17</v>
      </c>
      <c r="E7" s="4" t="s">
        <v>13</v>
      </c>
      <c r="F7">
        <v>-9</v>
      </c>
      <c r="G7">
        <v>5</v>
      </c>
      <c r="H7">
        <v>7</v>
      </c>
      <c r="I7">
        <v>5</v>
      </c>
      <c r="J7">
        <v>7</v>
      </c>
      <c r="K7">
        <v>6</v>
      </c>
      <c r="L7">
        <v>30</v>
      </c>
      <c r="M7" s="53">
        <f t="shared" si="0"/>
        <v>24</v>
      </c>
    </row>
    <row r="8" spans="1:13">
      <c r="A8">
        <v>7</v>
      </c>
      <c r="B8">
        <v>201</v>
      </c>
      <c r="C8" s="4" t="s">
        <v>18</v>
      </c>
      <c r="D8" s="4" t="s">
        <v>19</v>
      </c>
      <c r="E8" s="4" t="s">
        <v>20</v>
      </c>
      <c r="F8">
        <v>3</v>
      </c>
      <c r="G8">
        <v>12</v>
      </c>
      <c r="H8">
        <v>8</v>
      </c>
      <c r="I8" t="s">
        <v>21</v>
      </c>
      <c r="J8">
        <v>10</v>
      </c>
      <c r="K8">
        <v>7</v>
      </c>
      <c r="L8">
        <v>40</v>
      </c>
      <c r="M8" s="53">
        <f t="shared" si="0"/>
        <v>23</v>
      </c>
    </row>
    <row r="9" spans="1:13">
      <c r="A9">
        <v>8</v>
      </c>
      <c r="B9">
        <v>90</v>
      </c>
      <c r="C9" s="4" t="s">
        <v>4</v>
      </c>
      <c r="D9" s="4" t="s">
        <v>22</v>
      </c>
      <c r="E9" s="4" t="s">
        <v>23</v>
      </c>
      <c r="F9">
        <v>7</v>
      </c>
      <c r="G9">
        <v>-13</v>
      </c>
      <c r="H9">
        <v>4</v>
      </c>
      <c r="I9">
        <v>10</v>
      </c>
      <c r="J9">
        <v>12</v>
      </c>
      <c r="K9">
        <v>8</v>
      </c>
      <c r="L9">
        <v>41</v>
      </c>
      <c r="M9" s="53">
        <f t="shared" si="0"/>
        <v>22</v>
      </c>
    </row>
    <row r="10" spans="1:13">
      <c r="A10">
        <v>9</v>
      </c>
      <c r="B10">
        <v>635</v>
      </c>
      <c r="C10" s="4" t="s">
        <v>4</v>
      </c>
      <c r="D10" s="4" t="s">
        <v>24</v>
      </c>
      <c r="E10" s="4" t="s">
        <v>25</v>
      </c>
      <c r="F10">
        <v>8</v>
      </c>
      <c r="G10">
        <v>-10</v>
      </c>
      <c r="H10">
        <v>6</v>
      </c>
      <c r="I10">
        <v>8</v>
      </c>
      <c r="J10">
        <v>9</v>
      </c>
      <c r="K10">
        <v>10</v>
      </c>
      <c r="L10">
        <v>41</v>
      </c>
      <c r="M10" s="53">
        <f t="shared" si="0"/>
        <v>21</v>
      </c>
    </row>
    <row r="11" spans="1:13">
      <c r="A11">
        <v>10</v>
      </c>
      <c r="B11">
        <v>68</v>
      </c>
      <c r="C11" s="4" t="s">
        <v>4</v>
      </c>
      <c r="D11" s="4" t="s">
        <v>26</v>
      </c>
      <c r="E11" s="4" t="s">
        <v>27</v>
      </c>
      <c r="F11">
        <v>14</v>
      </c>
      <c r="G11">
        <v>8</v>
      </c>
      <c r="H11">
        <v>11</v>
      </c>
      <c r="I11">
        <v>7</v>
      </c>
      <c r="J11">
        <v>4</v>
      </c>
      <c r="K11">
        <v>-16</v>
      </c>
      <c r="L11">
        <v>44</v>
      </c>
      <c r="M11" s="53">
        <f t="shared" si="0"/>
        <v>20</v>
      </c>
    </row>
    <row r="12" spans="1:13">
      <c r="A12">
        <v>11</v>
      </c>
      <c r="B12">
        <v>567</v>
      </c>
      <c r="C12" s="4" t="s">
        <v>7</v>
      </c>
      <c r="D12" s="4" t="s">
        <v>28</v>
      </c>
      <c r="E12" s="4" t="s">
        <v>15</v>
      </c>
      <c r="F12">
        <v>10</v>
      </c>
      <c r="G12">
        <v>7</v>
      </c>
      <c r="H12" t="s">
        <v>29</v>
      </c>
      <c r="I12" t="s">
        <v>30</v>
      </c>
      <c r="J12">
        <v>8</v>
      </c>
      <c r="K12">
        <v>9</v>
      </c>
      <c r="L12">
        <v>61</v>
      </c>
      <c r="M12" s="53">
        <f t="shared" si="0"/>
        <v>19</v>
      </c>
    </row>
    <row r="13" spans="1:13">
      <c r="A13">
        <v>12</v>
      </c>
      <c r="B13">
        <v>21</v>
      </c>
      <c r="C13" s="4" t="s">
        <v>7</v>
      </c>
      <c r="D13" s="4" t="s">
        <v>31</v>
      </c>
      <c r="E13" s="4" t="s">
        <v>32</v>
      </c>
      <c r="F13">
        <v>12</v>
      </c>
      <c r="G13">
        <v>9</v>
      </c>
      <c r="H13" t="s">
        <v>29</v>
      </c>
      <c r="I13">
        <v>12</v>
      </c>
      <c r="J13">
        <v>17</v>
      </c>
      <c r="K13">
        <v>14</v>
      </c>
      <c r="L13">
        <v>64</v>
      </c>
      <c r="M13" s="53">
        <f t="shared" si="0"/>
        <v>18</v>
      </c>
    </row>
    <row r="14" spans="1:13">
      <c r="A14">
        <v>13</v>
      </c>
      <c r="B14">
        <v>86</v>
      </c>
      <c r="C14" s="4" t="s">
        <v>4</v>
      </c>
      <c r="D14" s="4" t="s">
        <v>33</v>
      </c>
      <c r="E14" s="4" t="s">
        <v>34</v>
      </c>
      <c r="F14">
        <v>22</v>
      </c>
      <c r="G14">
        <v>11</v>
      </c>
      <c r="H14">
        <v>10</v>
      </c>
      <c r="I14">
        <v>11</v>
      </c>
      <c r="J14">
        <v>-23</v>
      </c>
      <c r="K14">
        <v>12</v>
      </c>
      <c r="L14">
        <v>66</v>
      </c>
      <c r="M14" s="53">
        <f t="shared" si="0"/>
        <v>17</v>
      </c>
    </row>
    <row r="15" spans="1:13">
      <c r="A15">
        <v>14</v>
      </c>
      <c r="B15">
        <v>13</v>
      </c>
      <c r="C15" s="4" t="s">
        <v>35</v>
      </c>
      <c r="D15" s="4" t="s">
        <v>36</v>
      </c>
      <c r="E15" s="4" t="s">
        <v>32</v>
      </c>
      <c r="F15">
        <v>-21</v>
      </c>
      <c r="G15">
        <v>19</v>
      </c>
      <c r="H15">
        <v>17</v>
      </c>
      <c r="I15">
        <v>9</v>
      </c>
      <c r="J15">
        <v>13</v>
      </c>
      <c r="K15">
        <v>11</v>
      </c>
      <c r="L15">
        <v>69</v>
      </c>
      <c r="M15" s="53">
        <f t="shared" si="0"/>
        <v>16</v>
      </c>
    </row>
    <row r="16" spans="1:13">
      <c r="A16">
        <v>15</v>
      </c>
      <c r="B16">
        <v>59</v>
      </c>
      <c r="C16" s="4" t="s">
        <v>35</v>
      </c>
      <c r="D16" s="4" t="s">
        <v>37</v>
      </c>
      <c r="E16" s="4" t="s">
        <v>38</v>
      </c>
      <c r="F16">
        <v>13</v>
      </c>
      <c r="G16">
        <v>14</v>
      </c>
      <c r="H16">
        <v>14</v>
      </c>
      <c r="I16">
        <v>15</v>
      </c>
      <c r="J16">
        <v>16</v>
      </c>
      <c r="K16" t="s">
        <v>39</v>
      </c>
      <c r="L16">
        <v>72</v>
      </c>
      <c r="M16" s="53">
        <f t="shared" si="0"/>
        <v>15.000000000000002</v>
      </c>
    </row>
    <row r="17" spans="1:13">
      <c r="A17">
        <v>16</v>
      </c>
      <c r="B17">
        <v>715</v>
      </c>
      <c r="C17" s="4" t="s">
        <v>4</v>
      </c>
      <c r="D17" s="4" t="s">
        <v>40</v>
      </c>
      <c r="E17" s="4" t="s">
        <v>41</v>
      </c>
      <c r="F17">
        <v>-25</v>
      </c>
      <c r="G17">
        <v>16</v>
      </c>
      <c r="H17">
        <v>13</v>
      </c>
      <c r="I17">
        <v>13</v>
      </c>
      <c r="J17">
        <v>18</v>
      </c>
      <c r="K17">
        <v>15</v>
      </c>
      <c r="L17">
        <v>75</v>
      </c>
      <c r="M17" s="53">
        <f t="shared" si="0"/>
        <v>14</v>
      </c>
    </row>
    <row r="18" spans="1:13">
      <c r="A18">
        <v>17</v>
      </c>
      <c r="B18">
        <v>719</v>
      </c>
      <c r="C18" s="4" t="s">
        <v>35</v>
      </c>
      <c r="D18" s="4" t="s">
        <v>42</v>
      </c>
      <c r="E18" s="4" t="s">
        <v>15</v>
      </c>
      <c r="F18">
        <v>11</v>
      </c>
      <c r="G18">
        <v>17</v>
      </c>
      <c r="H18">
        <v>12</v>
      </c>
      <c r="I18">
        <v>17</v>
      </c>
      <c r="J18">
        <v>20</v>
      </c>
      <c r="K18" t="s">
        <v>39</v>
      </c>
      <c r="L18">
        <v>77</v>
      </c>
      <c r="M18" s="53">
        <f t="shared" si="0"/>
        <v>13</v>
      </c>
    </row>
    <row r="19" spans="1:13">
      <c r="A19">
        <v>18</v>
      </c>
      <c r="B19">
        <v>75</v>
      </c>
      <c r="C19" s="4" t="s">
        <v>4</v>
      </c>
      <c r="D19" s="4" t="s">
        <v>43</v>
      </c>
      <c r="E19" s="4" t="s">
        <v>44</v>
      </c>
      <c r="F19">
        <v>18</v>
      </c>
      <c r="G19">
        <v>-21</v>
      </c>
      <c r="H19">
        <v>16</v>
      </c>
      <c r="I19">
        <v>18</v>
      </c>
      <c r="J19">
        <v>11</v>
      </c>
      <c r="K19">
        <v>21</v>
      </c>
      <c r="L19">
        <v>84</v>
      </c>
      <c r="M19" s="53">
        <f t="shared" si="0"/>
        <v>12</v>
      </c>
    </row>
    <row r="20" spans="1:13">
      <c r="A20">
        <v>19</v>
      </c>
      <c r="B20">
        <v>61</v>
      </c>
      <c r="C20" s="4" t="s">
        <v>7</v>
      </c>
      <c r="D20" s="4" t="s">
        <v>45</v>
      </c>
      <c r="E20" s="4" t="s">
        <v>15</v>
      </c>
      <c r="F20">
        <v>16</v>
      </c>
      <c r="G20">
        <v>15</v>
      </c>
      <c r="H20">
        <v>15</v>
      </c>
      <c r="I20">
        <v>21</v>
      </c>
      <c r="J20">
        <v>21</v>
      </c>
      <c r="K20" t="s">
        <v>39</v>
      </c>
      <c r="L20">
        <v>88</v>
      </c>
      <c r="M20" s="53">
        <f t="shared" si="0"/>
        <v>11</v>
      </c>
    </row>
    <row r="21" spans="1:13">
      <c r="A21">
        <v>20</v>
      </c>
      <c r="B21">
        <v>51</v>
      </c>
      <c r="C21" s="4" t="s">
        <v>46</v>
      </c>
      <c r="D21" s="4" t="s">
        <v>47</v>
      </c>
      <c r="E21" s="4" t="s">
        <v>48</v>
      </c>
      <c r="F21">
        <v>15</v>
      </c>
      <c r="G21">
        <v>-26</v>
      </c>
      <c r="H21">
        <v>20</v>
      </c>
      <c r="I21">
        <v>22</v>
      </c>
      <c r="J21">
        <v>15</v>
      </c>
      <c r="K21">
        <v>20</v>
      </c>
      <c r="L21">
        <v>92</v>
      </c>
      <c r="M21" s="53">
        <f t="shared" si="0"/>
        <v>10</v>
      </c>
    </row>
    <row r="22" spans="1:13">
      <c r="A22">
        <v>21</v>
      </c>
      <c r="B22">
        <v>7</v>
      </c>
      <c r="C22" s="4" t="s">
        <v>49</v>
      </c>
      <c r="D22" s="4" t="s">
        <v>50</v>
      </c>
      <c r="E22" s="4" t="s">
        <v>13</v>
      </c>
      <c r="F22">
        <v>17</v>
      </c>
      <c r="G22">
        <v>18</v>
      </c>
      <c r="H22">
        <v>19</v>
      </c>
      <c r="I22">
        <v>20</v>
      </c>
      <c r="J22">
        <v>-24</v>
      </c>
      <c r="K22">
        <v>18</v>
      </c>
      <c r="L22">
        <v>92</v>
      </c>
      <c r="M22" s="53">
        <f t="shared" si="0"/>
        <v>9</v>
      </c>
    </row>
    <row r="23" spans="1:13">
      <c r="A23">
        <v>22</v>
      </c>
      <c r="B23">
        <v>18</v>
      </c>
      <c r="C23" s="4" t="s">
        <v>7</v>
      </c>
      <c r="D23" s="4" t="s">
        <v>51</v>
      </c>
      <c r="E23" s="4" t="s">
        <v>52</v>
      </c>
      <c r="F23">
        <v>23</v>
      </c>
      <c r="G23">
        <v>-25</v>
      </c>
      <c r="H23">
        <v>22</v>
      </c>
      <c r="I23">
        <v>14</v>
      </c>
      <c r="J23">
        <v>14</v>
      </c>
      <c r="K23">
        <v>22</v>
      </c>
      <c r="L23">
        <v>95</v>
      </c>
      <c r="M23" s="53">
        <f t="shared" si="0"/>
        <v>8</v>
      </c>
    </row>
    <row r="24" spans="1:13">
      <c r="A24">
        <v>23</v>
      </c>
      <c r="B24">
        <v>1</v>
      </c>
      <c r="C24" s="4" t="s">
        <v>7</v>
      </c>
      <c r="D24" s="4" t="s">
        <v>53</v>
      </c>
      <c r="E24" s="4" t="s">
        <v>13</v>
      </c>
      <c r="F24">
        <v>20</v>
      </c>
      <c r="G24">
        <v>20</v>
      </c>
      <c r="H24" t="s">
        <v>29</v>
      </c>
      <c r="I24">
        <v>19</v>
      </c>
      <c r="J24">
        <v>19</v>
      </c>
      <c r="K24">
        <v>19</v>
      </c>
      <c r="L24">
        <v>97</v>
      </c>
      <c r="M24" s="53">
        <f t="shared" si="0"/>
        <v>7</v>
      </c>
    </row>
    <row r="25" spans="1:13">
      <c r="A25">
        <v>24</v>
      </c>
      <c r="B25">
        <v>124</v>
      </c>
      <c r="C25" s="4" t="s">
        <v>4</v>
      </c>
      <c r="D25" s="4" t="s">
        <v>54</v>
      </c>
      <c r="E25" s="4" t="s">
        <v>55</v>
      </c>
      <c r="F25">
        <v>24</v>
      </c>
      <c r="G25">
        <v>23</v>
      </c>
      <c r="H25">
        <v>23</v>
      </c>
      <c r="I25">
        <v>16</v>
      </c>
      <c r="J25" t="s">
        <v>39</v>
      </c>
      <c r="K25">
        <v>13</v>
      </c>
      <c r="L25">
        <v>99</v>
      </c>
      <c r="M25" s="53">
        <f t="shared" si="0"/>
        <v>6</v>
      </c>
    </row>
    <row r="26" spans="1:13">
      <c r="A26">
        <v>25</v>
      </c>
      <c r="B26">
        <v>695</v>
      </c>
      <c r="C26" s="4" t="s">
        <v>7</v>
      </c>
      <c r="D26" s="4" t="s">
        <v>56</v>
      </c>
      <c r="E26" s="4" t="s">
        <v>13</v>
      </c>
      <c r="F26">
        <v>-27</v>
      </c>
      <c r="G26">
        <v>22</v>
      </c>
      <c r="H26">
        <v>18</v>
      </c>
      <c r="I26">
        <v>23</v>
      </c>
      <c r="J26">
        <v>22</v>
      </c>
      <c r="K26">
        <v>17</v>
      </c>
      <c r="L26">
        <v>102</v>
      </c>
      <c r="M26" s="53">
        <f t="shared" si="0"/>
        <v>5</v>
      </c>
    </row>
    <row r="27" spans="1:13">
      <c r="A27">
        <v>26</v>
      </c>
      <c r="B27">
        <v>33</v>
      </c>
      <c r="C27" s="4" t="s">
        <v>4</v>
      </c>
      <c r="D27" s="4" t="s">
        <v>57</v>
      </c>
      <c r="E27" s="4" t="s">
        <v>32</v>
      </c>
      <c r="F27">
        <v>19</v>
      </c>
      <c r="G27">
        <v>24</v>
      </c>
      <c r="H27">
        <v>21</v>
      </c>
      <c r="I27" t="s">
        <v>58</v>
      </c>
      <c r="J27" t="s">
        <v>59</v>
      </c>
      <c r="K27" t="s">
        <v>59</v>
      </c>
      <c r="L27">
        <v>122</v>
      </c>
      <c r="M27" s="53">
        <f t="shared" si="0"/>
        <v>4</v>
      </c>
    </row>
    <row r="28" spans="1:13">
      <c r="A28">
        <v>27</v>
      </c>
      <c r="B28">
        <v>612</v>
      </c>
      <c r="C28" s="4" t="s">
        <v>4</v>
      </c>
      <c r="D28" s="4" t="s">
        <v>60</v>
      </c>
      <c r="E28" s="4" t="s">
        <v>61</v>
      </c>
      <c r="F28">
        <v>26</v>
      </c>
      <c r="G28">
        <v>27</v>
      </c>
      <c r="H28">
        <v>24</v>
      </c>
      <c r="I28" t="s">
        <v>58</v>
      </c>
      <c r="J28" t="s">
        <v>59</v>
      </c>
      <c r="K28" t="s">
        <v>59</v>
      </c>
      <c r="L28">
        <v>135</v>
      </c>
      <c r="M28" s="53">
        <f t="shared" si="0"/>
        <v>3</v>
      </c>
    </row>
    <row r="29" spans="1:13">
      <c r="A29">
        <v>28</v>
      </c>
      <c r="B29">
        <v>66</v>
      </c>
      <c r="C29" s="4" t="s">
        <v>4</v>
      </c>
      <c r="D29" s="4" t="s">
        <v>62</v>
      </c>
      <c r="E29" s="4" t="s">
        <v>32</v>
      </c>
      <c r="F29">
        <v>28</v>
      </c>
      <c r="G29">
        <v>28</v>
      </c>
      <c r="H29" t="s">
        <v>63</v>
      </c>
      <c r="I29" t="s">
        <v>64</v>
      </c>
      <c r="J29" t="s">
        <v>59</v>
      </c>
      <c r="K29" t="s">
        <v>59</v>
      </c>
      <c r="L29">
        <v>141</v>
      </c>
      <c r="M29" s="53">
        <f t="shared" si="0"/>
        <v>2</v>
      </c>
    </row>
    <row r="30" spans="1:13">
      <c r="A30">
        <v>29</v>
      </c>
      <c r="B30">
        <v>777</v>
      </c>
      <c r="C30" s="4" t="s">
        <v>65</v>
      </c>
      <c r="D30" s="4" t="s">
        <v>66</v>
      </c>
      <c r="E30" s="4" t="s">
        <v>15</v>
      </c>
      <c r="F30" t="s">
        <v>58</v>
      </c>
      <c r="G30" t="s">
        <v>59</v>
      </c>
      <c r="H30" t="s">
        <v>59</v>
      </c>
      <c r="I30" t="s">
        <v>59</v>
      </c>
      <c r="J30" t="s">
        <v>59</v>
      </c>
      <c r="K30" t="s">
        <v>59</v>
      </c>
      <c r="L30">
        <v>145</v>
      </c>
      <c r="M30" s="53">
        <f t="shared" si="0"/>
        <v>1</v>
      </c>
    </row>
  </sheetData>
  <pageMargins left="0.7" right="0.7" top="0.75" bottom="0.75" header="0.3" footer="0.3"/>
  <pageSetup paperSize="9" scale="7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B610F-FE00-47BE-9D39-F079880906F2}">
  <dimension ref="A1:M5"/>
  <sheetViews>
    <sheetView workbookViewId="0">
      <selection activeCell="K27" sqref="K27"/>
    </sheetView>
  </sheetViews>
  <sheetFormatPr baseColWidth="10" defaultColWidth="8.83203125" defaultRowHeight="14"/>
  <cols>
    <col min="3" max="3" width="17.5" bestFit="1" customWidth="1"/>
    <col min="4" max="4" width="16" bestFit="1" customWidth="1"/>
    <col min="5" max="5" width="29.5" bestFit="1" customWidth="1"/>
    <col min="13" max="13" width="8.83203125" style="53"/>
  </cols>
  <sheetData>
    <row r="1" spans="1:13">
      <c r="A1" t="s">
        <v>67</v>
      </c>
      <c r="B1" t="s">
        <v>68</v>
      </c>
      <c r="C1" t="s">
        <v>69</v>
      </c>
      <c r="D1" t="s">
        <v>70</v>
      </c>
      <c r="E1" t="s">
        <v>71</v>
      </c>
      <c r="F1" t="s">
        <v>72</v>
      </c>
      <c r="G1" t="s">
        <v>73</v>
      </c>
      <c r="H1" t="s">
        <v>74</v>
      </c>
      <c r="I1" t="s">
        <v>75</v>
      </c>
      <c r="J1" t="s">
        <v>76</v>
      </c>
      <c r="K1" t="s">
        <v>77</v>
      </c>
      <c r="L1" t="s">
        <v>78</v>
      </c>
      <c r="M1" s="52" t="s">
        <v>182</v>
      </c>
    </row>
    <row r="2" spans="1:13">
      <c r="A2">
        <v>1</v>
      </c>
      <c r="B2">
        <v>5</v>
      </c>
      <c r="C2" t="s">
        <v>7</v>
      </c>
      <c r="D2" t="s">
        <v>10</v>
      </c>
      <c r="E2" t="s">
        <v>11</v>
      </c>
      <c r="F2">
        <v>1</v>
      </c>
      <c r="L2">
        <f>SUM(F2:K2)</f>
        <v>1</v>
      </c>
      <c r="M2" s="53">
        <f>((($A$5+1)-A2)/$A$5)*15</f>
        <v>15</v>
      </c>
    </row>
    <row r="3" spans="1:13">
      <c r="A3">
        <v>2</v>
      </c>
      <c r="B3">
        <v>51</v>
      </c>
      <c r="C3" t="s">
        <v>46</v>
      </c>
      <c r="D3" t="s">
        <v>47</v>
      </c>
      <c r="E3" t="s">
        <v>48</v>
      </c>
      <c r="F3">
        <v>2</v>
      </c>
      <c r="L3">
        <f>SUM(F3:K3)</f>
        <v>2</v>
      </c>
      <c r="M3" s="53">
        <f t="shared" ref="M3:M5" si="0">((($A$5+1)-A3)/$A$5)*15</f>
        <v>11.25</v>
      </c>
    </row>
    <row r="4" spans="1:13">
      <c r="A4">
        <v>3</v>
      </c>
      <c r="B4">
        <v>59</v>
      </c>
      <c r="C4" t="s">
        <v>35</v>
      </c>
      <c r="D4" t="s">
        <v>37</v>
      </c>
      <c r="E4" t="s">
        <v>38</v>
      </c>
      <c r="F4">
        <v>3</v>
      </c>
      <c r="L4">
        <f>SUM(F4:K4)</f>
        <v>3</v>
      </c>
      <c r="M4" s="53">
        <f t="shared" si="0"/>
        <v>7.5</v>
      </c>
    </row>
    <row r="5" spans="1:13">
      <c r="A5">
        <v>4</v>
      </c>
      <c r="B5">
        <v>68</v>
      </c>
      <c r="C5" t="s">
        <v>4</v>
      </c>
      <c r="D5" t="s">
        <v>26</v>
      </c>
      <c r="E5" t="s">
        <v>27</v>
      </c>
      <c r="F5">
        <v>4</v>
      </c>
      <c r="L5">
        <f>SUM(F5:K5)</f>
        <v>4</v>
      </c>
      <c r="M5" s="53">
        <f t="shared" si="0"/>
        <v>3.75</v>
      </c>
    </row>
  </sheetData>
  <sortState ref="B3:L5">
    <sortCondition ref="F3:F5"/>
  </sortState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5934-FBDE-487B-9C39-BF7DEE2060A5}">
  <sheetPr>
    <pageSetUpPr fitToPage="1"/>
  </sheetPr>
  <dimension ref="A1:L22"/>
  <sheetViews>
    <sheetView workbookViewId="0">
      <selection activeCell="M17" sqref="M17"/>
    </sheetView>
  </sheetViews>
  <sheetFormatPr baseColWidth="10" defaultColWidth="23.83203125" defaultRowHeight="13"/>
  <cols>
    <col min="1" max="1" width="11.83203125" style="45" customWidth="1"/>
    <col min="2" max="2" width="9.83203125" style="45" customWidth="1"/>
    <col min="3" max="3" width="23.83203125" style="39"/>
    <col min="4" max="4" width="11.33203125" style="39" customWidth="1"/>
    <col min="5" max="5" width="12.1640625" style="39" customWidth="1"/>
    <col min="6" max="6" width="11.6640625" style="39" customWidth="1"/>
    <col min="7" max="7" width="11.83203125" style="39" customWidth="1"/>
    <col min="8" max="8" width="13.5" style="39" customWidth="1"/>
    <col min="9" max="9" width="11.5" style="39" customWidth="1"/>
    <col min="10" max="10" width="11.83203125" style="39" customWidth="1"/>
    <col min="11" max="11" width="12.83203125" style="39" customWidth="1"/>
    <col min="12" max="12" width="9.33203125" style="54" customWidth="1"/>
    <col min="13" max="16384" width="23.83203125" style="39"/>
  </cols>
  <sheetData>
    <row r="1" spans="1:12" ht="15" thickBot="1">
      <c r="A1" s="37" t="s">
        <v>67</v>
      </c>
      <c r="B1" s="37" t="s">
        <v>87</v>
      </c>
      <c r="C1" s="37" t="s">
        <v>120</v>
      </c>
      <c r="D1" s="38" t="s">
        <v>89</v>
      </c>
      <c r="E1" s="38" t="s">
        <v>90</v>
      </c>
      <c r="F1" s="38" t="s">
        <v>91</v>
      </c>
      <c r="G1" s="38" t="s">
        <v>92</v>
      </c>
      <c r="H1" s="38" t="s">
        <v>121</v>
      </c>
      <c r="I1" s="38" t="s">
        <v>122</v>
      </c>
      <c r="J1" s="37" t="s">
        <v>1</v>
      </c>
      <c r="K1" s="37" t="s">
        <v>93</v>
      </c>
      <c r="L1" s="54" t="s">
        <v>182</v>
      </c>
    </row>
    <row r="2" spans="1:12" ht="14" thickBot="1">
      <c r="A2" s="43"/>
      <c r="B2" s="43"/>
      <c r="C2" s="40"/>
      <c r="D2" s="41">
        <v>45808</v>
      </c>
      <c r="E2" s="41">
        <v>45808</v>
      </c>
      <c r="F2" s="41">
        <v>45808</v>
      </c>
      <c r="G2" s="41">
        <v>45808</v>
      </c>
      <c r="H2" s="41">
        <v>45809</v>
      </c>
      <c r="I2" s="41">
        <v>45809</v>
      </c>
      <c r="J2" s="40"/>
      <c r="K2" s="40"/>
    </row>
    <row r="3" spans="1:12" ht="15" thickBot="1">
      <c r="A3" s="44"/>
      <c r="B3" s="44"/>
      <c r="C3" s="42"/>
      <c r="D3" s="37">
        <v>1130</v>
      </c>
      <c r="E3" s="37" t="s">
        <v>123</v>
      </c>
      <c r="F3" s="37" t="s">
        <v>124</v>
      </c>
      <c r="G3" s="37" t="s">
        <v>125</v>
      </c>
      <c r="H3" s="37">
        <v>1200</v>
      </c>
      <c r="I3" s="37">
        <v>1200</v>
      </c>
      <c r="J3" s="42"/>
      <c r="K3" s="42"/>
    </row>
    <row r="4" spans="1:12" ht="15" thickBot="1">
      <c r="A4" s="43">
        <v>1</v>
      </c>
      <c r="B4" s="43">
        <v>790</v>
      </c>
      <c r="C4" s="40" t="s">
        <v>5</v>
      </c>
      <c r="D4" s="40">
        <v>-3</v>
      </c>
      <c r="E4" s="40">
        <v>3</v>
      </c>
      <c r="F4" s="40">
        <v>1</v>
      </c>
      <c r="G4" s="40">
        <v>1</v>
      </c>
      <c r="H4" s="40">
        <v>1</v>
      </c>
      <c r="I4" s="40">
        <v>2</v>
      </c>
      <c r="J4" s="40">
        <v>11</v>
      </c>
      <c r="K4" s="40">
        <v>8</v>
      </c>
      <c r="L4" s="54">
        <f>((($A$22+1)-A4)/$A$22)*19</f>
        <v>19</v>
      </c>
    </row>
    <row r="5" spans="1:12" ht="15" thickBot="1">
      <c r="A5" s="44">
        <v>2</v>
      </c>
      <c r="B5" s="44">
        <v>74</v>
      </c>
      <c r="C5" s="42" t="s">
        <v>8</v>
      </c>
      <c r="D5" s="42">
        <v>2</v>
      </c>
      <c r="E5" s="42">
        <v>2</v>
      </c>
      <c r="F5" s="42">
        <v>-3</v>
      </c>
      <c r="G5" s="42">
        <v>2</v>
      </c>
      <c r="H5" s="42">
        <v>2</v>
      </c>
      <c r="I5" s="42">
        <v>1</v>
      </c>
      <c r="J5" s="42">
        <v>12</v>
      </c>
      <c r="K5" s="42">
        <v>9</v>
      </c>
      <c r="L5" s="54">
        <f t="shared" ref="L5:L22" si="0">((($A$22+1)-A5)/$A$22)*19</f>
        <v>18</v>
      </c>
    </row>
    <row r="6" spans="1:12" ht="15" thickBot="1">
      <c r="A6" s="43">
        <v>3</v>
      </c>
      <c r="B6" s="43">
        <v>5</v>
      </c>
      <c r="C6" s="40" t="s">
        <v>10</v>
      </c>
      <c r="D6" s="40">
        <v>1</v>
      </c>
      <c r="E6" s="40">
        <v>1</v>
      </c>
      <c r="F6" s="40">
        <v>2</v>
      </c>
      <c r="G6" s="40">
        <v>-5</v>
      </c>
      <c r="H6" s="40">
        <v>4</v>
      </c>
      <c r="I6" s="40">
        <v>3</v>
      </c>
      <c r="J6" s="40">
        <v>16</v>
      </c>
      <c r="K6" s="40">
        <v>11</v>
      </c>
      <c r="L6" s="54">
        <f t="shared" si="0"/>
        <v>17</v>
      </c>
    </row>
    <row r="7" spans="1:12" ht="15" thickBot="1">
      <c r="A7" s="44">
        <v>4</v>
      </c>
      <c r="B7" s="44">
        <v>13</v>
      </c>
      <c r="C7" s="42" t="s">
        <v>36</v>
      </c>
      <c r="D7" s="42">
        <v>8</v>
      </c>
      <c r="E7" s="42">
        <v>9</v>
      </c>
      <c r="F7" s="42">
        <v>5</v>
      </c>
      <c r="G7" s="42" t="s">
        <v>126</v>
      </c>
      <c r="H7" s="42">
        <v>3</v>
      </c>
      <c r="I7" s="42">
        <v>4</v>
      </c>
      <c r="J7" s="42">
        <v>49</v>
      </c>
      <c r="K7" s="42">
        <v>29</v>
      </c>
      <c r="L7" s="54">
        <f t="shared" si="0"/>
        <v>16</v>
      </c>
    </row>
    <row r="8" spans="1:12" ht="15" thickBot="1">
      <c r="A8" s="43">
        <v>5</v>
      </c>
      <c r="B8" s="43">
        <v>581</v>
      </c>
      <c r="C8" s="40" t="s">
        <v>127</v>
      </c>
      <c r="D8" s="40">
        <v>5</v>
      </c>
      <c r="E8" s="40">
        <v>10</v>
      </c>
      <c r="F8" s="40">
        <v>6</v>
      </c>
      <c r="G8" s="40" t="s">
        <v>126</v>
      </c>
      <c r="H8" s="40">
        <v>5</v>
      </c>
      <c r="I8" s="40">
        <v>5</v>
      </c>
      <c r="J8" s="40">
        <v>51</v>
      </c>
      <c r="K8" s="40">
        <v>31</v>
      </c>
      <c r="L8" s="54">
        <f t="shared" si="0"/>
        <v>15</v>
      </c>
    </row>
    <row r="9" spans="1:12" ht="15" thickBot="1">
      <c r="A9" s="44">
        <v>6</v>
      </c>
      <c r="B9" s="44">
        <v>8</v>
      </c>
      <c r="C9" s="42" t="s">
        <v>14</v>
      </c>
      <c r="D9" s="42">
        <v>4</v>
      </c>
      <c r="E9" s="42">
        <v>6</v>
      </c>
      <c r="F9" s="42">
        <v>4</v>
      </c>
      <c r="G9" s="42">
        <v>3</v>
      </c>
      <c r="H9" s="42" t="s">
        <v>128</v>
      </c>
      <c r="I9" s="42" t="s">
        <v>129</v>
      </c>
      <c r="J9" s="42">
        <v>57</v>
      </c>
      <c r="K9" s="42">
        <v>37</v>
      </c>
      <c r="L9" s="54">
        <f t="shared" si="0"/>
        <v>14</v>
      </c>
    </row>
    <row r="10" spans="1:12" ht="15" thickBot="1">
      <c r="A10" s="43">
        <v>7</v>
      </c>
      <c r="B10" s="43">
        <v>59</v>
      </c>
      <c r="C10" s="40" t="s">
        <v>37</v>
      </c>
      <c r="D10" s="40">
        <v>12</v>
      </c>
      <c r="E10" s="40">
        <v>7</v>
      </c>
      <c r="F10" s="40">
        <v>10</v>
      </c>
      <c r="G10" s="40">
        <v>7</v>
      </c>
      <c r="H10" s="40">
        <v>6</v>
      </c>
      <c r="I10" s="40" t="s">
        <v>128</v>
      </c>
      <c r="J10" s="40">
        <v>62</v>
      </c>
      <c r="K10" s="40">
        <v>42</v>
      </c>
      <c r="L10" s="54">
        <f t="shared" si="0"/>
        <v>13</v>
      </c>
    </row>
    <row r="11" spans="1:12" ht="15" thickBot="1">
      <c r="A11" s="44">
        <v>8</v>
      </c>
      <c r="B11" s="44">
        <v>21</v>
      </c>
      <c r="C11" s="42" t="s">
        <v>31</v>
      </c>
      <c r="D11" s="42">
        <v>6</v>
      </c>
      <c r="E11" s="42">
        <v>5</v>
      </c>
      <c r="F11" s="42">
        <v>8</v>
      </c>
      <c r="G11" s="42">
        <v>4</v>
      </c>
      <c r="H11" s="42" t="s">
        <v>128</v>
      </c>
      <c r="I11" s="42" t="s">
        <v>129</v>
      </c>
      <c r="J11" s="42">
        <v>63</v>
      </c>
      <c r="K11" s="42">
        <v>43</v>
      </c>
      <c r="L11" s="54">
        <f t="shared" si="0"/>
        <v>12</v>
      </c>
    </row>
    <row r="12" spans="1:12" ht="15" thickBot="1">
      <c r="A12" s="43">
        <v>9</v>
      </c>
      <c r="B12" s="43">
        <v>40</v>
      </c>
      <c r="C12" s="40" t="s">
        <v>130</v>
      </c>
      <c r="D12" s="40">
        <v>9</v>
      </c>
      <c r="E12" s="40">
        <v>14</v>
      </c>
      <c r="F12" s="40">
        <v>14</v>
      </c>
      <c r="G12" s="40">
        <v>9</v>
      </c>
      <c r="H12" s="40">
        <v>7</v>
      </c>
      <c r="I12" s="40" t="s">
        <v>131</v>
      </c>
      <c r="J12" s="40">
        <v>73</v>
      </c>
      <c r="K12" s="40">
        <v>53</v>
      </c>
      <c r="L12" s="54">
        <f t="shared" si="0"/>
        <v>11</v>
      </c>
    </row>
    <row r="13" spans="1:12" ht="15" thickBot="1">
      <c r="A13" s="44">
        <v>10</v>
      </c>
      <c r="B13" s="44">
        <v>68</v>
      </c>
      <c r="C13" s="42" t="s">
        <v>26</v>
      </c>
      <c r="D13" s="42">
        <v>13</v>
      </c>
      <c r="E13" s="42">
        <v>8</v>
      </c>
      <c r="F13" s="42">
        <v>9</v>
      </c>
      <c r="G13" s="42">
        <v>6</v>
      </c>
      <c r="H13" s="42" t="s">
        <v>128</v>
      </c>
      <c r="I13" s="42" t="s">
        <v>129</v>
      </c>
      <c r="J13" s="42">
        <v>76</v>
      </c>
      <c r="K13" s="42">
        <v>56</v>
      </c>
      <c r="L13" s="54">
        <f t="shared" si="0"/>
        <v>10</v>
      </c>
    </row>
    <row r="14" spans="1:12" ht="15" thickBot="1">
      <c r="A14" s="43">
        <v>11</v>
      </c>
      <c r="B14" s="43">
        <v>567</v>
      </c>
      <c r="C14" s="40" t="s">
        <v>28</v>
      </c>
      <c r="D14" s="40">
        <v>7</v>
      </c>
      <c r="E14" s="40">
        <v>4</v>
      </c>
      <c r="F14" s="40">
        <v>7</v>
      </c>
      <c r="G14" s="40" t="s">
        <v>126</v>
      </c>
      <c r="H14" s="40" t="s">
        <v>129</v>
      </c>
      <c r="I14" s="40" t="s">
        <v>129</v>
      </c>
      <c r="J14" s="40">
        <v>78</v>
      </c>
      <c r="K14" s="40">
        <v>58</v>
      </c>
      <c r="L14" s="54">
        <f t="shared" si="0"/>
        <v>9</v>
      </c>
    </row>
    <row r="15" spans="1:12" ht="15" thickBot="1">
      <c r="A15" s="44">
        <v>12</v>
      </c>
      <c r="B15" s="44">
        <v>124</v>
      </c>
      <c r="C15" s="42" t="s">
        <v>54</v>
      </c>
      <c r="D15" s="42">
        <v>11</v>
      </c>
      <c r="E15" s="42">
        <v>11</v>
      </c>
      <c r="F15" s="42">
        <v>12</v>
      </c>
      <c r="G15" s="42">
        <v>8</v>
      </c>
      <c r="H15" s="42" t="s">
        <v>128</v>
      </c>
      <c r="I15" s="42" t="s">
        <v>129</v>
      </c>
      <c r="J15" s="42">
        <v>82</v>
      </c>
      <c r="K15" s="42">
        <v>62</v>
      </c>
      <c r="L15" s="54">
        <f t="shared" si="0"/>
        <v>8</v>
      </c>
    </row>
    <row r="16" spans="1:12" ht="15" thickBot="1">
      <c r="A16" s="43">
        <v>13</v>
      </c>
      <c r="B16" s="43">
        <v>685</v>
      </c>
      <c r="C16" s="40" t="s">
        <v>132</v>
      </c>
      <c r="D16" s="40">
        <v>17</v>
      </c>
      <c r="E16" s="40">
        <v>13</v>
      </c>
      <c r="F16" s="40">
        <v>11</v>
      </c>
      <c r="G16" s="40">
        <v>11</v>
      </c>
      <c r="H16" s="40" t="s">
        <v>128</v>
      </c>
      <c r="I16" s="40" t="s">
        <v>129</v>
      </c>
      <c r="J16" s="40">
        <v>92</v>
      </c>
      <c r="K16" s="40">
        <v>72</v>
      </c>
      <c r="L16" s="54">
        <f t="shared" si="0"/>
        <v>7</v>
      </c>
    </row>
    <row r="17" spans="1:12" ht="15" thickBot="1">
      <c r="A17" s="44">
        <v>14</v>
      </c>
      <c r="B17" s="44">
        <v>42</v>
      </c>
      <c r="C17" s="42" t="s">
        <v>133</v>
      </c>
      <c r="D17" s="42">
        <v>14</v>
      </c>
      <c r="E17" s="42">
        <v>16</v>
      </c>
      <c r="F17" s="42">
        <v>15</v>
      </c>
      <c r="G17" s="42">
        <v>10</v>
      </c>
      <c r="H17" s="42" t="s">
        <v>128</v>
      </c>
      <c r="I17" s="42" t="s">
        <v>129</v>
      </c>
      <c r="J17" s="42">
        <v>95</v>
      </c>
      <c r="K17" s="42">
        <v>75</v>
      </c>
      <c r="L17" s="54">
        <f t="shared" si="0"/>
        <v>6</v>
      </c>
    </row>
    <row r="18" spans="1:12" ht="15" thickBot="1">
      <c r="A18" s="43">
        <v>15</v>
      </c>
      <c r="B18" s="43">
        <v>61</v>
      </c>
      <c r="C18" s="40" t="s">
        <v>45</v>
      </c>
      <c r="D18" s="40">
        <v>10</v>
      </c>
      <c r="E18" s="40">
        <v>12</v>
      </c>
      <c r="F18" s="40" t="s">
        <v>128</v>
      </c>
      <c r="G18" s="40" t="s">
        <v>129</v>
      </c>
      <c r="H18" s="40" t="s">
        <v>129</v>
      </c>
      <c r="I18" s="40" t="s">
        <v>129</v>
      </c>
      <c r="J18" s="40">
        <v>102</v>
      </c>
      <c r="K18" s="40">
        <v>82</v>
      </c>
      <c r="L18" s="54">
        <f t="shared" si="0"/>
        <v>5</v>
      </c>
    </row>
    <row r="19" spans="1:12" ht="15" thickBot="1">
      <c r="A19" s="44">
        <v>16</v>
      </c>
      <c r="B19" s="44">
        <v>606</v>
      </c>
      <c r="C19" s="42" t="s">
        <v>134</v>
      </c>
      <c r="D19" s="42">
        <v>18</v>
      </c>
      <c r="E19" s="42">
        <v>15</v>
      </c>
      <c r="F19" s="42">
        <v>13</v>
      </c>
      <c r="G19" s="42" t="s">
        <v>126</v>
      </c>
      <c r="H19" s="42" t="s">
        <v>129</v>
      </c>
      <c r="I19" s="42" t="s">
        <v>129</v>
      </c>
      <c r="J19" s="42">
        <v>106</v>
      </c>
      <c r="K19" s="42">
        <v>86</v>
      </c>
      <c r="L19" s="54">
        <f t="shared" si="0"/>
        <v>4</v>
      </c>
    </row>
    <row r="20" spans="1:12" ht="15" thickBot="1">
      <c r="A20" s="43">
        <v>17</v>
      </c>
      <c r="B20" s="43">
        <v>610</v>
      </c>
      <c r="C20" s="40" t="s">
        <v>135</v>
      </c>
      <c r="D20" s="40">
        <v>15</v>
      </c>
      <c r="E20" s="40">
        <v>18</v>
      </c>
      <c r="F20" s="40">
        <v>16</v>
      </c>
      <c r="G20" s="40" t="s">
        <v>128</v>
      </c>
      <c r="H20" s="40" t="s">
        <v>129</v>
      </c>
      <c r="I20" s="40" t="s">
        <v>129</v>
      </c>
      <c r="J20" s="40">
        <v>109</v>
      </c>
      <c r="K20" s="40">
        <v>89</v>
      </c>
      <c r="L20" s="54">
        <f t="shared" si="0"/>
        <v>3</v>
      </c>
    </row>
    <row r="21" spans="1:12" ht="15" thickBot="1">
      <c r="A21" s="44">
        <v>18</v>
      </c>
      <c r="B21" s="44">
        <v>34</v>
      </c>
      <c r="C21" s="42" t="s">
        <v>136</v>
      </c>
      <c r="D21" s="42">
        <v>16</v>
      </c>
      <c r="E21" s="42">
        <v>17</v>
      </c>
      <c r="F21" s="42" t="s">
        <v>128</v>
      </c>
      <c r="G21" s="42" t="s">
        <v>129</v>
      </c>
      <c r="H21" s="42" t="s">
        <v>129</v>
      </c>
      <c r="I21" s="42" t="s">
        <v>129</v>
      </c>
      <c r="J21" s="42">
        <v>113</v>
      </c>
      <c r="K21" s="42">
        <v>93</v>
      </c>
      <c r="L21" s="54">
        <f t="shared" si="0"/>
        <v>2</v>
      </c>
    </row>
    <row r="22" spans="1:12" ht="15" thickBot="1">
      <c r="A22" s="43">
        <v>19</v>
      </c>
      <c r="B22" s="43">
        <v>20</v>
      </c>
      <c r="C22" s="40" t="s">
        <v>137</v>
      </c>
      <c r="D22" s="40" t="s">
        <v>128</v>
      </c>
      <c r="E22" s="40" t="s">
        <v>129</v>
      </c>
      <c r="F22" s="40" t="s">
        <v>129</v>
      </c>
      <c r="G22" s="40" t="s">
        <v>129</v>
      </c>
      <c r="H22" s="40" t="s">
        <v>129</v>
      </c>
      <c r="I22" s="40" t="s">
        <v>129</v>
      </c>
      <c r="J22" s="40">
        <v>120</v>
      </c>
      <c r="K22" s="40">
        <v>100</v>
      </c>
      <c r="L22" s="54">
        <f t="shared" si="0"/>
        <v>1</v>
      </c>
    </row>
  </sheetData>
  <hyperlinks>
    <hyperlink ref="D1" r:id="rId1" location="r1" display="https://www.sailwave.com/results/CSC_Finn Southern_2025.htm - r1" xr:uid="{B0508767-C006-4A15-87BB-0696E949995F}"/>
    <hyperlink ref="E1" r:id="rId2" location="r2" display="https://www.sailwave.com/results/CSC_Finn Southern_2025.htm - r2" xr:uid="{2864298A-1A23-4AB9-B093-654F15E05AAF}"/>
    <hyperlink ref="F1" r:id="rId3" location="r3" display="https://www.sailwave.com/results/CSC_Finn Southern_2025.htm - r3" xr:uid="{67735572-DF36-43CA-8E03-4FEFE15FEB3D}"/>
    <hyperlink ref="G1" r:id="rId4" location="r4" display="https://www.sailwave.com/results/CSC_Finn Southern_2025.htm - r4" xr:uid="{BE6D7664-2182-4E08-B049-A786CD99E31F}"/>
    <hyperlink ref="H1" r:id="rId5" location="r5" display="https://www.sailwave.com/results/CSC_Finn Southern_2025.htm - r5" xr:uid="{A4FEAC55-7FF0-413C-B921-18BB5EFB985C}"/>
    <hyperlink ref="I1" r:id="rId6" location="r6" display="https://www.sailwave.com/results/CSC_Finn Southern_2025.htm - r6" xr:uid="{57996BA0-3EEC-45A8-BD7E-706EDEB84995}"/>
  </hyperlinks>
  <pageMargins left="0.7" right="0.7" top="0.75" bottom="0.75" header="0.3" footer="0.3"/>
  <pageSetup paperSize="9" scale="86" orientation="landscape" horizontalDpi="300" verticalDpi="300"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F507C-CB51-47FF-B348-3AF7AFC6A423}">
  <sheetPr>
    <pageSetUpPr fitToPage="1"/>
  </sheetPr>
  <dimension ref="A1:S34"/>
  <sheetViews>
    <sheetView topLeftCell="A13" workbookViewId="0">
      <selection activeCell="S2" sqref="S2:S34"/>
    </sheetView>
  </sheetViews>
  <sheetFormatPr baseColWidth="10" defaultColWidth="8.83203125" defaultRowHeight="14"/>
  <cols>
    <col min="1" max="1" width="8.83203125" style="1"/>
    <col min="5" max="5" width="10" customWidth="1"/>
    <col min="19" max="19" width="8.83203125" style="51"/>
  </cols>
  <sheetData>
    <row r="1" spans="1:19">
      <c r="S1" s="65" t="s">
        <v>182</v>
      </c>
    </row>
    <row r="2" spans="1:19" ht="28">
      <c r="A2" s="62">
        <v>1</v>
      </c>
      <c r="B2" s="55" t="s">
        <v>183</v>
      </c>
      <c r="C2" s="55"/>
      <c r="D2" s="55" t="s">
        <v>8</v>
      </c>
      <c r="E2" s="55" t="s">
        <v>9</v>
      </c>
      <c r="F2" s="55" t="s">
        <v>142</v>
      </c>
      <c r="G2" s="56">
        <v>1</v>
      </c>
      <c r="H2" s="56">
        <v>1</v>
      </c>
      <c r="I2" s="57">
        <v>-3</v>
      </c>
      <c r="J2" s="56">
        <v>1</v>
      </c>
      <c r="K2" s="56">
        <v>1</v>
      </c>
      <c r="L2" s="58">
        <v>-2</v>
      </c>
      <c r="M2" s="56">
        <v>1</v>
      </c>
      <c r="N2" s="56">
        <v>1</v>
      </c>
      <c r="O2" s="55">
        <v>11</v>
      </c>
      <c r="P2" s="55">
        <v>6</v>
      </c>
      <c r="Q2" s="59"/>
      <c r="S2" s="51">
        <f>((($A$34+1)-A2)/$A$34)*33</f>
        <v>33</v>
      </c>
    </row>
    <row r="3" spans="1:19" ht="28">
      <c r="A3" s="63">
        <v>2</v>
      </c>
      <c r="B3" s="60" t="s">
        <v>141</v>
      </c>
      <c r="C3" s="60">
        <v>79</v>
      </c>
      <c r="D3" s="60"/>
      <c r="E3" s="60" t="s">
        <v>117</v>
      </c>
      <c r="F3" s="60" t="s">
        <v>27</v>
      </c>
      <c r="G3" s="60" t="s">
        <v>35</v>
      </c>
      <c r="H3" s="58">
        <v>2</v>
      </c>
      <c r="I3" s="57">
        <v>-3</v>
      </c>
      <c r="J3" s="56">
        <v>1</v>
      </c>
      <c r="K3" s="58">
        <v>2</v>
      </c>
      <c r="L3" s="58">
        <v>2</v>
      </c>
      <c r="M3" s="60">
        <v>-4</v>
      </c>
      <c r="N3" s="58">
        <v>2</v>
      </c>
      <c r="O3" s="58">
        <v>2</v>
      </c>
      <c r="P3" s="60">
        <v>18</v>
      </c>
      <c r="Q3" s="60">
        <v>11</v>
      </c>
      <c r="S3" s="51">
        <f t="shared" ref="S3:S34" si="0">((($A$34+1)-A3)/$A$34)*33</f>
        <v>32</v>
      </c>
    </row>
    <row r="4" spans="1:19" ht="28">
      <c r="A4" s="62">
        <v>3</v>
      </c>
      <c r="B4" s="55" t="s">
        <v>141</v>
      </c>
      <c r="C4" s="55">
        <v>635</v>
      </c>
      <c r="D4" s="55"/>
      <c r="E4" s="55" t="s">
        <v>24</v>
      </c>
      <c r="F4" s="55" t="s">
        <v>143</v>
      </c>
      <c r="G4" s="55" t="s">
        <v>144</v>
      </c>
      <c r="H4" s="55">
        <v>6</v>
      </c>
      <c r="I4" s="58">
        <v>2</v>
      </c>
      <c r="J4" s="55">
        <v>4</v>
      </c>
      <c r="K4" s="55">
        <v>-10</v>
      </c>
      <c r="L4" s="55">
        <v>6</v>
      </c>
      <c r="M4" s="56">
        <v>1</v>
      </c>
      <c r="N4" s="55">
        <v>-9</v>
      </c>
      <c r="O4" s="55">
        <v>4</v>
      </c>
      <c r="P4" s="55">
        <v>42</v>
      </c>
      <c r="Q4" s="55">
        <v>23</v>
      </c>
      <c r="S4" s="51">
        <f t="shared" si="0"/>
        <v>31</v>
      </c>
    </row>
    <row r="5" spans="1:19" ht="28">
      <c r="A5" s="63">
        <v>4</v>
      </c>
      <c r="B5" s="60" t="s">
        <v>145</v>
      </c>
      <c r="C5" s="60">
        <v>68</v>
      </c>
      <c r="D5" s="60"/>
      <c r="E5" s="60" t="s">
        <v>146</v>
      </c>
      <c r="F5" s="60" t="s">
        <v>147</v>
      </c>
      <c r="G5" s="60" t="s">
        <v>35</v>
      </c>
      <c r="H5" s="60">
        <v>-7</v>
      </c>
      <c r="I5" s="60">
        <v>4</v>
      </c>
      <c r="J5" s="58">
        <v>2</v>
      </c>
      <c r="K5" s="57">
        <v>3</v>
      </c>
      <c r="L5" s="57">
        <v>3</v>
      </c>
      <c r="M5" s="60">
        <v>-9</v>
      </c>
      <c r="N5" s="60">
        <v>5</v>
      </c>
      <c r="O5" s="60">
        <v>6</v>
      </c>
      <c r="P5" s="60">
        <v>39</v>
      </c>
      <c r="Q5" s="60">
        <v>23</v>
      </c>
      <c r="S5" s="51">
        <f t="shared" si="0"/>
        <v>30</v>
      </c>
    </row>
    <row r="6" spans="1:19" ht="70">
      <c r="A6" s="62">
        <v>5</v>
      </c>
      <c r="B6" s="55" t="s">
        <v>141</v>
      </c>
      <c r="C6" s="55">
        <v>5</v>
      </c>
      <c r="D6" s="55"/>
      <c r="E6" s="55" t="s">
        <v>10</v>
      </c>
      <c r="F6" s="55" t="s">
        <v>148</v>
      </c>
      <c r="G6" s="55" t="s">
        <v>142</v>
      </c>
      <c r="H6" s="55">
        <v>4</v>
      </c>
      <c r="I6" s="55">
        <v>-6</v>
      </c>
      <c r="J6" s="55">
        <v>-7</v>
      </c>
      <c r="K6" s="55">
        <v>4</v>
      </c>
      <c r="L6" s="55">
        <v>4</v>
      </c>
      <c r="M6" s="57">
        <v>3</v>
      </c>
      <c r="N6" s="55">
        <v>4</v>
      </c>
      <c r="O6" s="55">
        <v>5</v>
      </c>
      <c r="P6" s="55">
        <v>37</v>
      </c>
      <c r="Q6" s="55">
        <v>24</v>
      </c>
      <c r="S6" s="51">
        <f t="shared" si="0"/>
        <v>29</v>
      </c>
    </row>
    <row r="7" spans="1:19" ht="28">
      <c r="A7" s="63">
        <v>6</v>
      </c>
      <c r="B7" s="60" t="s">
        <v>141</v>
      </c>
      <c r="C7" s="60">
        <v>2</v>
      </c>
      <c r="D7" s="60"/>
      <c r="E7" s="60" t="s">
        <v>12</v>
      </c>
      <c r="F7" s="60" t="s">
        <v>149</v>
      </c>
      <c r="G7" s="60" t="s">
        <v>142</v>
      </c>
      <c r="H7" s="60">
        <v>5</v>
      </c>
      <c r="I7" s="60">
        <v>5</v>
      </c>
      <c r="J7" s="60">
        <v>11</v>
      </c>
      <c r="K7" s="60" t="s">
        <v>150</v>
      </c>
      <c r="L7" s="60" t="s">
        <v>151</v>
      </c>
      <c r="M7" s="60">
        <v>5</v>
      </c>
      <c r="N7" s="57">
        <v>3</v>
      </c>
      <c r="O7" s="57">
        <v>3</v>
      </c>
      <c r="P7" s="60">
        <v>100</v>
      </c>
      <c r="Q7" s="60">
        <v>32</v>
      </c>
      <c r="S7" s="51">
        <f t="shared" si="0"/>
        <v>28</v>
      </c>
    </row>
    <row r="8" spans="1:19" ht="42">
      <c r="A8" s="62">
        <v>7</v>
      </c>
      <c r="B8" s="55" t="s">
        <v>141</v>
      </c>
      <c r="C8" s="55">
        <v>90</v>
      </c>
      <c r="D8" s="55"/>
      <c r="E8" s="55" t="s">
        <v>22</v>
      </c>
      <c r="F8" s="55" t="s">
        <v>152</v>
      </c>
      <c r="G8" s="55" t="s">
        <v>144</v>
      </c>
      <c r="H8" s="57">
        <v>3</v>
      </c>
      <c r="I8" s="55">
        <v>-10</v>
      </c>
      <c r="J8" s="55">
        <v>6</v>
      </c>
      <c r="K8" s="55">
        <v>7</v>
      </c>
      <c r="L8" s="55">
        <v>8</v>
      </c>
      <c r="M8" s="55">
        <v>6</v>
      </c>
      <c r="N8" s="55">
        <v>-11</v>
      </c>
      <c r="O8" s="55">
        <v>7</v>
      </c>
      <c r="P8" s="55">
        <v>58</v>
      </c>
      <c r="Q8" s="55">
        <v>37</v>
      </c>
      <c r="S8" s="51">
        <f t="shared" si="0"/>
        <v>27</v>
      </c>
    </row>
    <row r="9" spans="1:19" ht="28">
      <c r="A9" s="63">
        <v>8</v>
      </c>
      <c r="B9" s="60" t="s">
        <v>141</v>
      </c>
      <c r="C9" s="60">
        <v>21</v>
      </c>
      <c r="D9" s="60"/>
      <c r="E9" s="60" t="s">
        <v>31</v>
      </c>
      <c r="F9" s="60" t="s">
        <v>52</v>
      </c>
      <c r="G9" s="60" t="s">
        <v>142</v>
      </c>
      <c r="H9" s="60">
        <v>-11</v>
      </c>
      <c r="I9" s="60">
        <v>9</v>
      </c>
      <c r="J9" s="60">
        <v>-10</v>
      </c>
      <c r="K9" s="60">
        <v>6</v>
      </c>
      <c r="L9" s="60">
        <v>5</v>
      </c>
      <c r="M9" s="60">
        <v>7</v>
      </c>
      <c r="N9" s="60">
        <v>8</v>
      </c>
      <c r="O9" s="60">
        <v>10</v>
      </c>
      <c r="P9" s="60">
        <v>66</v>
      </c>
      <c r="Q9" s="60">
        <v>45</v>
      </c>
      <c r="S9" s="51">
        <f t="shared" si="0"/>
        <v>26</v>
      </c>
    </row>
    <row r="10" spans="1:19">
      <c r="A10" s="62">
        <v>9</v>
      </c>
      <c r="B10" s="55" t="s">
        <v>141</v>
      </c>
      <c r="C10" s="55">
        <v>705</v>
      </c>
      <c r="D10" s="55"/>
      <c r="E10" s="55" t="s">
        <v>17</v>
      </c>
      <c r="F10" s="55" t="s">
        <v>13</v>
      </c>
      <c r="G10" s="55" t="s">
        <v>153</v>
      </c>
      <c r="H10" s="55">
        <v>8</v>
      </c>
      <c r="I10" s="55">
        <v>8</v>
      </c>
      <c r="J10" s="55">
        <v>-16</v>
      </c>
      <c r="K10" s="55">
        <v>-19</v>
      </c>
      <c r="L10" s="55">
        <v>9</v>
      </c>
      <c r="M10" s="55">
        <v>10</v>
      </c>
      <c r="N10" s="55">
        <v>6</v>
      </c>
      <c r="O10" s="55">
        <v>11</v>
      </c>
      <c r="P10" s="55">
        <v>87</v>
      </c>
      <c r="Q10" s="55">
        <v>52</v>
      </c>
      <c r="S10" s="51">
        <f t="shared" si="0"/>
        <v>25</v>
      </c>
    </row>
    <row r="11" spans="1:19" ht="28">
      <c r="A11" s="63">
        <v>10</v>
      </c>
      <c r="B11" s="60" t="s">
        <v>141</v>
      </c>
      <c r="C11" s="60">
        <v>567</v>
      </c>
      <c r="D11" s="60"/>
      <c r="E11" s="60" t="s">
        <v>28</v>
      </c>
      <c r="F11" s="60" t="s">
        <v>44</v>
      </c>
      <c r="G11" s="60" t="s">
        <v>142</v>
      </c>
      <c r="H11" s="60">
        <v>-13</v>
      </c>
      <c r="I11" s="60">
        <v>11</v>
      </c>
      <c r="J11" s="60">
        <v>-14</v>
      </c>
      <c r="K11" s="60">
        <v>5</v>
      </c>
      <c r="L11" s="60">
        <v>7</v>
      </c>
      <c r="M11" s="60">
        <v>13</v>
      </c>
      <c r="N11" s="60">
        <v>10</v>
      </c>
      <c r="O11" s="60">
        <v>9</v>
      </c>
      <c r="P11" s="60">
        <v>82</v>
      </c>
      <c r="Q11" s="60">
        <v>55</v>
      </c>
      <c r="S11" s="51">
        <f t="shared" si="0"/>
        <v>24</v>
      </c>
    </row>
    <row r="12" spans="1:19" ht="42">
      <c r="A12" s="62">
        <v>11</v>
      </c>
      <c r="B12" s="55" t="s">
        <v>141</v>
      </c>
      <c r="C12" s="55">
        <v>59</v>
      </c>
      <c r="D12" s="55"/>
      <c r="E12" s="55" t="s">
        <v>37</v>
      </c>
      <c r="F12" s="55" t="s">
        <v>154</v>
      </c>
      <c r="G12" s="55" t="s">
        <v>35</v>
      </c>
      <c r="H12" s="55">
        <v>12</v>
      </c>
      <c r="I12" s="55">
        <v>7</v>
      </c>
      <c r="J12" s="55">
        <v>9</v>
      </c>
      <c r="K12" s="55">
        <v>9</v>
      </c>
      <c r="L12" s="55" t="s">
        <v>150</v>
      </c>
      <c r="M12" s="55">
        <v>12</v>
      </c>
      <c r="N12" s="55">
        <v>-14</v>
      </c>
      <c r="O12" s="55">
        <v>12</v>
      </c>
      <c r="P12" s="55">
        <v>109</v>
      </c>
      <c r="Q12" s="55">
        <v>61</v>
      </c>
      <c r="S12" s="51">
        <f t="shared" si="0"/>
        <v>23</v>
      </c>
    </row>
    <row r="13" spans="1:19" ht="28">
      <c r="A13" s="63">
        <v>12</v>
      </c>
      <c r="B13" s="60" t="s">
        <v>141</v>
      </c>
      <c r="C13" s="60">
        <v>86</v>
      </c>
      <c r="D13" s="60"/>
      <c r="E13" s="60" t="s">
        <v>33</v>
      </c>
      <c r="F13" s="60" t="s">
        <v>34</v>
      </c>
      <c r="G13" s="60" t="s">
        <v>144</v>
      </c>
      <c r="H13" s="60">
        <v>9</v>
      </c>
      <c r="I13" s="60">
        <v>22</v>
      </c>
      <c r="J13" s="60">
        <v>8</v>
      </c>
      <c r="K13" s="60">
        <v>8</v>
      </c>
      <c r="L13" s="60" t="s">
        <v>150</v>
      </c>
      <c r="M13" s="60">
        <v>8</v>
      </c>
      <c r="N13" s="60">
        <v>12</v>
      </c>
      <c r="O13" s="60">
        <v>-24</v>
      </c>
      <c r="P13" s="60">
        <v>125</v>
      </c>
      <c r="Q13" s="60">
        <v>67</v>
      </c>
      <c r="S13" s="51">
        <f t="shared" si="0"/>
        <v>22</v>
      </c>
    </row>
    <row r="14" spans="1:19" ht="28">
      <c r="A14" s="62">
        <v>13</v>
      </c>
      <c r="B14" s="55" t="s">
        <v>145</v>
      </c>
      <c r="C14" s="55">
        <v>67</v>
      </c>
      <c r="D14" s="55"/>
      <c r="E14" s="55" t="s">
        <v>155</v>
      </c>
      <c r="F14" s="55" t="s">
        <v>156</v>
      </c>
      <c r="G14" s="55" t="s">
        <v>144</v>
      </c>
      <c r="H14" s="55">
        <v>15</v>
      </c>
      <c r="I14" s="55">
        <v>12</v>
      </c>
      <c r="J14" s="55">
        <v>5</v>
      </c>
      <c r="K14" s="55" t="s">
        <v>151</v>
      </c>
      <c r="L14" s="55" t="s">
        <v>151</v>
      </c>
      <c r="M14" s="55">
        <v>11</v>
      </c>
      <c r="N14" s="55">
        <v>19</v>
      </c>
      <c r="O14" s="55">
        <v>8</v>
      </c>
      <c r="P14" s="55">
        <v>138</v>
      </c>
      <c r="Q14" s="55">
        <v>70</v>
      </c>
      <c r="S14" s="51">
        <f t="shared" si="0"/>
        <v>21</v>
      </c>
    </row>
    <row r="15" spans="1:19" ht="28">
      <c r="A15" s="63">
        <v>14</v>
      </c>
      <c r="B15" s="60" t="s">
        <v>141</v>
      </c>
      <c r="C15" s="60">
        <v>13</v>
      </c>
      <c r="D15" s="60"/>
      <c r="E15" s="60" t="s">
        <v>36</v>
      </c>
      <c r="F15" s="60" t="s">
        <v>52</v>
      </c>
      <c r="G15" s="60" t="s">
        <v>35</v>
      </c>
      <c r="H15" s="60">
        <v>-18</v>
      </c>
      <c r="I15" s="60">
        <v>13</v>
      </c>
      <c r="J15" s="60">
        <v>13</v>
      </c>
      <c r="K15" s="60">
        <v>12</v>
      </c>
      <c r="L15" s="60">
        <v>13</v>
      </c>
      <c r="M15" s="60">
        <v>14</v>
      </c>
      <c r="N15" s="60">
        <v>7</v>
      </c>
      <c r="O15" s="60">
        <v>-16</v>
      </c>
      <c r="P15" s="60">
        <v>106</v>
      </c>
      <c r="Q15" s="60">
        <v>72</v>
      </c>
      <c r="S15" s="51">
        <f t="shared" si="0"/>
        <v>20</v>
      </c>
    </row>
    <row r="16" spans="1:19" ht="42">
      <c r="A16" s="62">
        <v>15</v>
      </c>
      <c r="B16" s="55" t="s">
        <v>141</v>
      </c>
      <c r="C16" s="55">
        <v>108</v>
      </c>
      <c r="D16" s="55"/>
      <c r="E16" s="55" t="s">
        <v>157</v>
      </c>
      <c r="F16" s="55" t="s">
        <v>158</v>
      </c>
      <c r="G16" s="55" t="s">
        <v>35</v>
      </c>
      <c r="H16" s="55">
        <v>10</v>
      </c>
      <c r="I16" s="55">
        <v>14</v>
      </c>
      <c r="J16" s="55">
        <v>17</v>
      </c>
      <c r="K16" s="55">
        <v>11</v>
      </c>
      <c r="L16" s="55">
        <v>10</v>
      </c>
      <c r="M16" s="55">
        <v>-18</v>
      </c>
      <c r="N16" s="55">
        <v>16</v>
      </c>
      <c r="O16" s="55">
        <v>-18</v>
      </c>
      <c r="P16" s="55">
        <v>114</v>
      </c>
      <c r="Q16" s="55">
        <v>78</v>
      </c>
      <c r="S16" s="51">
        <f t="shared" si="0"/>
        <v>19</v>
      </c>
    </row>
    <row r="17" spans="1:19" ht="28">
      <c r="A17" s="63">
        <v>16</v>
      </c>
      <c r="B17" s="60" t="s">
        <v>141</v>
      </c>
      <c r="C17" s="60">
        <v>9</v>
      </c>
      <c r="D17" s="60" t="s">
        <v>159</v>
      </c>
      <c r="E17" s="60" t="s">
        <v>160</v>
      </c>
      <c r="F17" s="60" t="s">
        <v>9</v>
      </c>
      <c r="G17" s="60" t="s">
        <v>142</v>
      </c>
      <c r="H17" s="60">
        <v>14</v>
      </c>
      <c r="I17" s="60">
        <v>15</v>
      </c>
      <c r="J17" s="60">
        <v>12</v>
      </c>
      <c r="K17" s="60">
        <v>-18</v>
      </c>
      <c r="L17" s="60" t="s">
        <v>161</v>
      </c>
      <c r="M17" s="60">
        <v>17</v>
      </c>
      <c r="N17" s="60">
        <v>13</v>
      </c>
      <c r="O17" s="60">
        <v>17</v>
      </c>
      <c r="P17" s="60">
        <v>140</v>
      </c>
      <c r="Q17" s="60">
        <v>88</v>
      </c>
      <c r="S17" s="51">
        <f t="shared" si="0"/>
        <v>18</v>
      </c>
    </row>
    <row r="18" spans="1:19" ht="28">
      <c r="A18" s="62">
        <v>17</v>
      </c>
      <c r="B18" s="55" t="s">
        <v>141</v>
      </c>
      <c r="C18" s="55">
        <v>1</v>
      </c>
      <c r="D18" s="55"/>
      <c r="E18" s="55" t="s">
        <v>53</v>
      </c>
      <c r="F18" s="55" t="s">
        <v>13</v>
      </c>
      <c r="G18" s="55" t="s">
        <v>142</v>
      </c>
      <c r="H18" s="55">
        <v>16</v>
      </c>
      <c r="I18" s="55">
        <v>-25</v>
      </c>
      <c r="J18" s="55">
        <v>15</v>
      </c>
      <c r="K18" s="55">
        <v>14</v>
      </c>
      <c r="L18" s="55" t="s">
        <v>150</v>
      </c>
      <c r="M18" s="55">
        <v>16</v>
      </c>
      <c r="N18" s="55">
        <v>15</v>
      </c>
      <c r="O18" s="55">
        <v>14</v>
      </c>
      <c r="P18" s="55">
        <v>149</v>
      </c>
      <c r="Q18" s="55">
        <v>90</v>
      </c>
      <c r="S18" s="51">
        <f t="shared" si="0"/>
        <v>17</v>
      </c>
    </row>
    <row r="19" spans="1:19" ht="28">
      <c r="A19" s="63">
        <v>18</v>
      </c>
      <c r="B19" s="60" t="s">
        <v>141</v>
      </c>
      <c r="C19" s="60">
        <v>62</v>
      </c>
      <c r="D19" s="60"/>
      <c r="E19" s="60" t="s">
        <v>162</v>
      </c>
      <c r="F19" s="60" t="s">
        <v>38</v>
      </c>
      <c r="G19" s="60" t="s">
        <v>35</v>
      </c>
      <c r="H19" s="60">
        <v>-19</v>
      </c>
      <c r="I19" s="60">
        <v>19</v>
      </c>
      <c r="J19" s="60">
        <v>-22</v>
      </c>
      <c r="K19" s="60">
        <v>13</v>
      </c>
      <c r="L19" s="60">
        <v>12</v>
      </c>
      <c r="M19" s="60">
        <v>15</v>
      </c>
      <c r="N19" s="60">
        <v>17</v>
      </c>
      <c r="O19" s="60">
        <v>15</v>
      </c>
      <c r="P19" s="60">
        <v>132</v>
      </c>
      <c r="Q19" s="60">
        <v>91</v>
      </c>
      <c r="S19" s="51">
        <f t="shared" si="0"/>
        <v>16</v>
      </c>
    </row>
    <row r="20" spans="1:19" ht="28">
      <c r="A20" s="62">
        <v>19</v>
      </c>
      <c r="B20" s="55" t="s">
        <v>141</v>
      </c>
      <c r="C20" s="55">
        <v>18</v>
      </c>
      <c r="D20" s="55"/>
      <c r="E20" s="55" t="s">
        <v>51</v>
      </c>
      <c r="F20" s="55" t="s">
        <v>52</v>
      </c>
      <c r="G20" s="55" t="s">
        <v>142</v>
      </c>
      <c r="H20" s="55">
        <v>-23</v>
      </c>
      <c r="I20" s="55">
        <v>-31</v>
      </c>
      <c r="J20" s="55">
        <v>18</v>
      </c>
      <c r="K20" s="55">
        <v>15</v>
      </c>
      <c r="L20" s="55">
        <v>11</v>
      </c>
      <c r="M20" s="55">
        <v>23</v>
      </c>
      <c r="N20" s="55">
        <v>18</v>
      </c>
      <c r="O20" s="55">
        <v>13</v>
      </c>
      <c r="P20" s="55">
        <v>152</v>
      </c>
      <c r="Q20" s="55">
        <v>98</v>
      </c>
      <c r="S20" s="51">
        <f t="shared" si="0"/>
        <v>15</v>
      </c>
    </row>
    <row r="21" spans="1:19" ht="42">
      <c r="A21" s="63">
        <v>20</v>
      </c>
      <c r="B21" s="60" t="s">
        <v>141</v>
      </c>
      <c r="C21" s="60">
        <v>85</v>
      </c>
      <c r="D21" s="60"/>
      <c r="E21" s="60" t="s">
        <v>163</v>
      </c>
      <c r="F21" s="60" t="s">
        <v>164</v>
      </c>
      <c r="G21" s="60" t="s">
        <v>142</v>
      </c>
      <c r="H21" s="60">
        <v>25</v>
      </c>
      <c r="I21" s="60">
        <v>16</v>
      </c>
      <c r="J21" s="60">
        <v>-26</v>
      </c>
      <c r="K21" s="60">
        <v>16</v>
      </c>
      <c r="L21" s="60">
        <v>15</v>
      </c>
      <c r="M21" s="60">
        <v>-26</v>
      </c>
      <c r="N21" s="60">
        <v>22</v>
      </c>
      <c r="O21" s="60">
        <v>21</v>
      </c>
      <c r="P21" s="60">
        <v>167</v>
      </c>
      <c r="Q21" s="60">
        <v>115</v>
      </c>
      <c r="S21" s="51">
        <f t="shared" si="0"/>
        <v>14</v>
      </c>
    </row>
    <row r="22" spans="1:19" ht="28">
      <c r="A22" s="62">
        <v>21</v>
      </c>
      <c r="B22" s="55" t="s">
        <v>141</v>
      </c>
      <c r="C22" s="55">
        <v>61</v>
      </c>
      <c r="D22" s="55"/>
      <c r="E22" s="55" t="s">
        <v>45</v>
      </c>
      <c r="F22" s="55" t="s">
        <v>44</v>
      </c>
      <c r="G22" s="55" t="s">
        <v>142</v>
      </c>
      <c r="H22" s="55">
        <v>17</v>
      </c>
      <c r="I22" s="55">
        <v>20</v>
      </c>
      <c r="J22" s="55">
        <v>20</v>
      </c>
      <c r="K22" s="55" t="s">
        <v>151</v>
      </c>
      <c r="L22" s="55" t="s">
        <v>151</v>
      </c>
      <c r="M22" s="55">
        <v>24</v>
      </c>
      <c r="N22" s="55">
        <v>20</v>
      </c>
      <c r="O22" s="55">
        <v>20</v>
      </c>
      <c r="P22" s="55">
        <v>189</v>
      </c>
      <c r="Q22" s="55">
        <v>121</v>
      </c>
      <c r="S22" s="51">
        <f t="shared" si="0"/>
        <v>13</v>
      </c>
    </row>
    <row r="23" spans="1:19" ht="28">
      <c r="A23" s="63">
        <v>22</v>
      </c>
      <c r="B23" s="60" t="s">
        <v>141</v>
      </c>
      <c r="C23" s="60">
        <v>44</v>
      </c>
      <c r="D23" s="60">
        <v>708</v>
      </c>
      <c r="E23" s="60" t="s">
        <v>165</v>
      </c>
      <c r="F23" s="60" t="s">
        <v>166</v>
      </c>
      <c r="G23" s="60" t="s">
        <v>144</v>
      </c>
      <c r="H23" s="60">
        <v>24</v>
      </c>
      <c r="I23" s="60">
        <v>-27</v>
      </c>
      <c r="J23" s="60">
        <v>24</v>
      </c>
      <c r="K23" s="60">
        <v>17</v>
      </c>
      <c r="L23" s="60">
        <v>14</v>
      </c>
      <c r="M23" s="60">
        <v>22</v>
      </c>
      <c r="N23" s="60">
        <v>23</v>
      </c>
      <c r="O23" s="60">
        <v>-26</v>
      </c>
      <c r="P23" s="60">
        <v>177</v>
      </c>
      <c r="Q23" s="60">
        <v>124</v>
      </c>
      <c r="S23" s="51">
        <f t="shared" si="0"/>
        <v>12</v>
      </c>
    </row>
    <row r="24" spans="1:19" ht="28">
      <c r="A24" s="62">
        <v>23</v>
      </c>
      <c r="B24" s="55" t="s">
        <v>141</v>
      </c>
      <c r="C24" s="55">
        <v>40</v>
      </c>
      <c r="D24" s="55"/>
      <c r="E24" s="55" t="s">
        <v>130</v>
      </c>
      <c r="F24" s="55" t="s">
        <v>143</v>
      </c>
      <c r="G24" s="55" t="s">
        <v>35</v>
      </c>
      <c r="H24" s="55">
        <v>21</v>
      </c>
      <c r="I24" s="55">
        <v>21</v>
      </c>
      <c r="J24" s="55">
        <v>25</v>
      </c>
      <c r="K24" s="55" t="s">
        <v>151</v>
      </c>
      <c r="L24" s="55" t="s">
        <v>151</v>
      </c>
      <c r="M24" s="55">
        <v>21</v>
      </c>
      <c r="N24" s="55">
        <v>24</v>
      </c>
      <c r="O24" s="55">
        <v>22</v>
      </c>
      <c r="P24" s="55">
        <v>202</v>
      </c>
      <c r="Q24" s="55">
        <v>134</v>
      </c>
      <c r="S24" s="51">
        <f t="shared" si="0"/>
        <v>11</v>
      </c>
    </row>
    <row r="25" spans="1:19" ht="28">
      <c r="A25" s="63">
        <v>24</v>
      </c>
      <c r="B25" s="60" t="s">
        <v>167</v>
      </c>
      <c r="C25" s="60">
        <v>20</v>
      </c>
      <c r="D25" s="60"/>
      <c r="E25" s="60" t="s">
        <v>137</v>
      </c>
      <c r="F25" s="60" t="s">
        <v>143</v>
      </c>
      <c r="G25" s="60" t="s">
        <v>142</v>
      </c>
      <c r="H25" s="60">
        <v>26</v>
      </c>
      <c r="I25" s="60">
        <v>24</v>
      </c>
      <c r="J25" s="60">
        <v>21</v>
      </c>
      <c r="K25" s="60" t="s">
        <v>151</v>
      </c>
      <c r="L25" s="60" t="s">
        <v>151</v>
      </c>
      <c r="M25" s="60">
        <v>25</v>
      </c>
      <c r="N25" s="60">
        <v>21</v>
      </c>
      <c r="O25" s="60">
        <v>19</v>
      </c>
      <c r="P25" s="60">
        <v>204</v>
      </c>
      <c r="Q25" s="60">
        <v>136</v>
      </c>
      <c r="S25" s="51">
        <f t="shared" si="0"/>
        <v>10</v>
      </c>
    </row>
    <row r="26" spans="1:19" ht="42">
      <c r="A26" s="62">
        <v>25</v>
      </c>
      <c r="B26" s="55" t="s">
        <v>168</v>
      </c>
      <c r="C26" s="55">
        <v>6</v>
      </c>
      <c r="D26" s="55"/>
      <c r="E26" s="55" t="s">
        <v>169</v>
      </c>
      <c r="F26" s="55" t="s">
        <v>170</v>
      </c>
      <c r="G26" s="55" t="s">
        <v>46</v>
      </c>
      <c r="H26" s="55">
        <v>22</v>
      </c>
      <c r="I26" s="55">
        <v>23</v>
      </c>
      <c r="J26" s="55">
        <v>23</v>
      </c>
      <c r="K26" s="55" t="s">
        <v>151</v>
      </c>
      <c r="L26" s="55" t="s">
        <v>151</v>
      </c>
      <c r="M26" s="55">
        <v>20</v>
      </c>
      <c r="N26" s="55">
        <v>25</v>
      </c>
      <c r="O26" s="55">
        <v>27</v>
      </c>
      <c r="P26" s="55">
        <v>208</v>
      </c>
      <c r="Q26" s="55">
        <v>140</v>
      </c>
      <c r="S26" s="51">
        <f t="shared" si="0"/>
        <v>9</v>
      </c>
    </row>
    <row r="27" spans="1:19" ht="28">
      <c r="A27" s="63">
        <v>26</v>
      </c>
      <c r="B27" s="60" t="s">
        <v>141</v>
      </c>
      <c r="C27" s="60">
        <v>626</v>
      </c>
      <c r="D27" s="60"/>
      <c r="E27" s="60" t="s">
        <v>171</v>
      </c>
      <c r="F27" s="60" t="s">
        <v>149</v>
      </c>
      <c r="G27" s="60" t="s">
        <v>144</v>
      </c>
      <c r="H27" s="60">
        <v>28</v>
      </c>
      <c r="I27" s="60">
        <v>26</v>
      </c>
      <c r="J27" s="60">
        <v>29</v>
      </c>
      <c r="K27" s="60" t="s">
        <v>151</v>
      </c>
      <c r="L27" s="60" t="s">
        <v>151</v>
      </c>
      <c r="M27" s="60">
        <v>19</v>
      </c>
      <c r="N27" s="60">
        <v>28</v>
      </c>
      <c r="O27" s="60">
        <v>23</v>
      </c>
      <c r="P27" s="60">
        <v>221</v>
      </c>
      <c r="Q27" s="60">
        <v>153</v>
      </c>
      <c r="S27" s="51">
        <f t="shared" si="0"/>
        <v>8</v>
      </c>
    </row>
    <row r="28" spans="1:19" ht="28">
      <c r="A28" s="62">
        <v>27</v>
      </c>
      <c r="B28" s="55" t="s">
        <v>141</v>
      </c>
      <c r="C28" s="55">
        <v>581</v>
      </c>
      <c r="D28" s="55"/>
      <c r="E28" s="55" t="s">
        <v>127</v>
      </c>
      <c r="F28" s="55" t="s">
        <v>143</v>
      </c>
      <c r="G28" s="55" t="s">
        <v>35</v>
      </c>
      <c r="H28" s="55">
        <v>20</v>
      </c>
      <c r="I28" s="55">
        <v>17</v>
      </c>
      <c r="J28" s="55">
        <v>19</v>
      </c>
      <c r="K28" s="55" t="s">
        <v>151</v>
      </c>
      <c r="L28" s="55" t="s">
        <v>151</v>
      </c>
      <c r="M28" s="55" t="s">
        <v>172</v>
      </c>
      <c r="N28" s="55" t="s">
        <v>172</v>
      </c>
      <c r="O28" s="55" t="s">
        <v>172</v>
      </c>
      <c r="P28" s="55">
        <v>226</v>
      </c>
      <c r="Q28" s="55">
        <v>158</v>
      </c>
      <c r="S28" s="51">
        <f t="shared" si="0"/>
        <v>7</v>
      </c>
    </row>
    <row r="29" spans="1:19" ht="28">
      <c r="A29" s="63">
        <v>28</v>
      </c>
      <c r="B29" s="60" t="s">
        <v>141</v>
      </c>
      <c r="C29" s="60">
        <v>42</v>
      </c>
      <c r="D29" s="60"/>
      <c r="E29" s="60" t="s">
        <v>133</v>
      </c>
      <c r="F29" s="60" t="s">
        <v>143</v>
      </c>
      <c r="G29" s="60" t="s">
        <v>46</v>
      </c>
      <c r="H29" s="60">
        <v>29</v>
      </c>
      <c r="I29" s="60">
        <v>32</v>
      </c>
      <c r="J29" s="60">
        <v>28</v>
      </c>
      <c r="K29" s="60" t="s">
        <v>151</v>
      </c>
      <c r="L29" s="60" t="s">
        <v>151</v>
      </c>
      <c r="M29" s="60">
        <v>28</v>
      </c>
      <c r="N29" s="60">
        <v>26</v>
      </c>
      <c r="O29" s="60">
        <v>28</v>
      </c>
      <c r="P29" s="60">
        <v>239</v>
      </c>
      <c r="Q29" s="60">
        <v>171</v>
      </c>
      <c r="S29" s="51">
        <f t="shared" si="0"/>
        <v>6</v>
      </c>
    </row>
    <row r="30" spans="1:19" ht="28">
      <c r="A30" s="62">
        <v>29</v>
      </c>
      <c r="B30" s="55" t="s">
        <v>141</v>
      </c>
      <c r="C30" s="55">
        <v>34</v>
      </c>
      <c r="D30" s="55"/>
      <c r="E30" s="55" t="s">
        <v>136</v>
      </c>
      <c r="F30" s="55" t="s">
        <v>143</v>
      </c>
      <c r="G30" s="55" t="s">
        <v>46</v>
      </c>
      <c r="H30" s="55">
        <v>31</v>
      </c>
      <c r="I30" s="55">
        <v>28</v>
      </c>
      <c r="J30" s="55">
        <v>30</v>
      </c>
      <c r="K30" s="55" t="s">
        <v>150</v>
      </c>
      <c r="L30" s="55" t="s">
        <v>151</v>
      </c>
      <c r="M30" s="55">
        <v>27</v>
      </c>
      <c r="N30" s="55">
        <v>27</v>
      </c>
      <c r="O30" s="55">
        <v>29</v>
      </c>
      <c r="P30" s="55">
        <v>240</v>
      </c>
      <c r="Q30" s="55">
        <v>172</v>
      </c>
      <c r="S30" s="51">
        <f t="shared" si="0"/>
        <v>5</v>
      </c>
    </row>
    <row r="31" spans="1:19" ht="28">
      <c r="A31" s="63">
        <v>30</v>
      </c>
      <c r="B31" s="60" t="s">
        <v>141</v>
      </c>
      <c r="C31" s="60">
        <v>689</v>
      </c>
      <c r="D31" s="60" t="s">
        <v>173</v>
      </c>
      <c r="E31" s="60" t="s">
        <v>174</v>
      </c>
      <c r="F31" s="60" t="s">
        <v>175</v>
      </c>
      <c r="G31" s="60" t="s">
        <v>144</v>
      </c>
      <c r="H31" s="60">
        <v>30</v>
      </c>
      <c r="I31" s="60">
        <v>29</v>
      </c>
      <c r="J31" s="60">
        <v>31</v>
      </c>
      <c r="K31" s="60" t="s">
        <v>151</v>
      </c>
      <c r="L31" s="60" t="s">
        <v>151</v>
      </c>
      <c r="M31" s="60">
        <v>29</v>
      </c>
      <c r="N31" s="60">
        <v>29</v>
      </c>
      <c r="O31" s="60">
        <v>25</v>
      </c>
      <c r="P31" s="60">
        <v>241</v>
      </c>
      <c r="Q31" s="60">
        <v>173</v>
      </c>
      <c r="S31" s="51">
        <f t="shared" si="0"/>
        <v>4</v>
      </c>
    </row>
    <row r="32" spans="1:19" ht="28">
      <c r="A32" s="62">
        <v>31</v>
      </c>
      <c r="B32" s="55" t="s">
        <v>141</v>
      </c>
      <c r="C32" s="55">
        <v>4</v>
      </c>
      <c r="D32" s="55"/>
      <c r="E32" s="55" t="s">
        <v>176</v>
      </c>
      <c r="F32" s="55" t="s">
        <v>52</v>
      </c>
      <c r="G32" s="55" t="s">
        <v>142</v>
      </c>
      <c r="H32" s="55">
        <v>27</v>
      </c>
      <c r="I32" s="55">
        <v>18</v>
      </c>
      <c r="J32" s="55" t="s">
        <v>151</v>
      </c>
      <c r="K32" s="55" t="s">
        <v>151</v>
      </c>
      <c r="L32" s="55" t="s">
        <v>172</v>
      </c>
      <c r="M32" s="55" t="s">
        <v>172</v>
      </c>
      <c r="N32" s="55" t="s">
        <v>172</v>
      </c>
      <c r="O32" s="55" t="s">
        <v>172</v>
      </c>
      <c r="P32" s="55">
        <v>249</v>
      </c>
      <c r="Q32" s="55">
        <v>181</v>
      </c>
      <c r="S32" s="51">
        <f t="shared" si="0"/>
        <v>3</v>
      </c>
    </row>
    <row r="33" spans="1:19" ht="28">
      <c r="A33" s="63">
        <v>32</v>
      </c>
      <c r="B33" s="60" t="s">
        <v>141</v>
      </c>
      <c r="C33" s="60">
        <v>777</v>
      </c>
      <c r="D33" s="60"/>
      <c r="E33" s="60" t="s">
        <v>66</v>
      </c>
      <c r="F33" s="60" t="s">
        <v>44</v>
      </c>
      <c r="G33" s="60" t="s">
        <v>46</v>
      </c>
      <c r="H33" s="60" t="s">
        <v>161</v>
      </c>
      <c r="I33" s="60">
        <v>30</v>
      </c>
      <c r="J33" s="60">
        <v>27</v>
      </c>
      <c r="K33" s="60" t="s">
        <v>151</v>
      </c>
      <c r="L33" s="60" t="s">
        <v>172</v>
      </c>
      <c r="M33" s="60" t="s">
        <v>172</v>
      </c>
      <c r="N33" s="60" t="s">
        <v>172</v>
      </c>
      <c r="O33" s="60" t="s">
        <v>172</v>
      </c>
      <c r="P33" s="60">
        <v>261</v>
      </c>
      <c r="Q33" s="60">
        <v>193</v>
      </c>
      <c r="S33" s="51">
        <f t="shared" si="0"/>
        <v>2</v>
      </c>
    </row>
    <row r="34" spans="1:19" ht="28">
      <c r="A34" s="64">
        <v>33</v>
      </c>
      <c r="B34" s="61" t="s">
        <v>141</v>
      </c>
      <c r="C34" s="61">
        <v>68</v>
      </c>
      <c r="D34" s="61"/>
      <c r="E34" s="61" t="s">
        <v>26</v>
      </c>
      <c r="F34" s="61" t="s">
        <v>27</v>
      </c>
      <c r="G34" s="61" t="s">
        <v>144</v>
      </c>
      <c r="H34" s="61" t="s">
        <v>151</v>
      </c>
      <c r="I34" s="61" t="s">
        <v>151</v>
      </c>
      <c r="J34" s="61" t="s">
        <v>172</v>
      </c>
      <c r="K34" s="61" t="s">
        <v>172</v>
      </c>
      <c r="L34" s="61" t="s">
        <v>172</v>
      </c>
      <c r="M34" s="61" t="s">
        <v>172</v>
      </c>
      <c r="N34" s="61" t="s">
        <v>172</v>
      </c>
      <c r="O34" s="61" t="s">
        <v>172</v>
      </c>
      <c r="P34" s="61">
        <v>272</v>
      </c>
      <c r="Q34" s="61">
        <v>204</v>
      </c>
      <c r="S34" s="51">
        <f t="shared" si="0"/>
        <v>1</v>
      </c>
    </row>
  </sheetData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North Sails Super Series</vt:lpstr>
      <vt:lpstr>Points</vt:lpstr>
      <vt:lpstr>Northern Traveller Series</vt:lpstr>
      <vt:lpstr>West Kirby</vt:lpstr>
      <vt:lpstr>Blithfeld</vt:lpstr>
      <vt:lpstr>UK Masters Thorpe Bay</vt:lpstr>
      <vt:lpstr>Scottish Nationals Largs</vt:lpstr>
      <vt:lpstr>Oper Christchurch</vt:lpstr>
      <vt:lpstr>UK Nationals WPSA</vt:lpstr>
      <vt:lpstr>Open Bosham</vt:lpstr>
      <vt:lpstr>Northerns WRSC</vt:lpstr>
      <vt:lpstr>Open Rutland</vt:lpstr>
      <vt:lpstr>Open Warsash</vt:lpstr>
      <vt:lpstr>'North Sails Super Series'!Print_Area</vt:lpstr>
      <vt:lpstr>'Northern Traveller Series'!Print_Area</vt:lpstr>
      <vt:lpstr>'Open Bosham'!Print_Area</vt:lpstr>
      <vt:lpstr>Points!Print_Area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Mackie</dc:creator>
  <cp:lastModifiedBy>John Heyes</cp:lastModifiedBy>
  <cp:lastPrinted>2025-09-16T15:32:00Z</cp:lastPrinted>
  <dcterms:created xsi:type="dcterms:W3CDTF">2024-08-06T08:13:20Z</dcterms:created>
  <dcterms:modified xsi:type="dcterms:W3CDTF">2025-10-21T16:21:21Z</dcterms:modified>
</cp:coreProperties>
</file>